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FC Prdn Micro-Budget-TOP SHEET" sheetId="1" r:id="rId4"/>
    <sheet state="visible" name="TFC Prdn Micro-Budget-DETAIL" sheetId="2" r:id="rId5"/>
  </sheets>
  <definedNames>
    <definedName localSheetId="1" name="Z_40963AEF_132B_45AC_BECA_787233ED8A0E_.wvu.PrintArea">'TFC Prdn Micro-Budget-DETAIL'!$A$128:$G$244</definedName>
    <definedName localSheetId="0" name="Z_40963AEF_132B_45AC_BECA_787233ED8A0E_.wvu.PrintArea">'TFC Prdn Micro-Budget-TOP SHEET'!$A$14:$D$64</definedName>
  </definedNames>
  <calcPr/>
</workbook>
</file>

<file path=xl/sharedStrings.xml><?xml version="1.0" encoding="utf-8"?>
<sst xmlns="http://schemas.openxmlformats.org/spreadsheetml/2006/main" count="350" uniqueCount="148">
  <si>
    <t>Budget Dated:</t>
  </si>
  <si>
    <t>Title:</t>
  </si>
  <si>
    <t>Production Company:</t>
  </si>
  <si>
    <t>Producer(s):</t>
  </si>
  <si>
    <t>Medium/Format:</t>
  </si>
  <si>
    <t>Director(s):</t>
  </si>
  <si>
    <t>Length:</t>
  </si>
  <si>
    <t>Writer(s):</t>
  </si>
  <si>
    <t>Shooting Dates:</t>
  </si>
  <si>
    <t>Budget Prepared by:</t>
  </si>
  <si>
    <t>Budget</t>
  </si>
  <si>
    <t>approved by:</t>
  </si>
  <si>
    <t>Name</t>
  </si>
  <si>
    <t>Signature</t>
  </si>
  <si>
    <t>Date</t>
  </si>
  <si>
    <t>Acct</t>
  </si>
  <si>
    <t>Category</t>
  </si>
  <si>
    <t>Total (Canadian Costs)</t>
  </si>
  <si>
    <t>"A" - DEVELOPMENT COSTS ("Above-The-Line")</t>
  </si>
  <si>
    <t>Story Rights</t>
  </si>
  <si>
    <t>Screenwriter(s) and Script Editor</t>
  </si>
  <si>
    <t>Producer(s)</t>
  </si>
  <si>
    <t>Director(s) - Labour and Rights</t>
  </si>
  <si>
    <t>TOTAL "A" - DEVELOPMENT COSTS ("Above-The-Line")</t>
  </si>
  <si>
    <t>"B" - PRODUCTION COSTS ("Below-The-Line Production")</t>
  </si>
  <si>
    <t>Cast - Labour and Rights</t>
  </si>
  <si>
    <t>Production Office - Labour</t>
  </si>
  <si>
    <t>Art Department - Labour</t>
  </si>
  <si>
    <t>Hair/Makeup/Wardrobe - Labour</t>
  </si>
  <si>
    <t>Technical Department - Labour</t>
  </si>
  <si>
    <t>Production Office Expenses</t>
  </si>
  <si>
    <t>Studio and Location Expenses</t>
  </si>
  <si>
    <t>Unit Catering and Craft Service</t>
  </si>
  <si>
    <t>Transportation Expenses</t>
  </si>
  <si>
    <t>Art Department - Expenses</t>
  </si>
  <si>
    <t>Hair/Makeup/Wardrobe - Expenses</t>
  </si>
  <si>
    <t>Technical Department - Expenses</t>
  </si>
  <si>
    <t>Raw Stock and Transfer Expenses</t>
  </si>
  <si>
    <t>TOTAL "B" - PRODUCTION COSTS ("Below-The-Line Production")</t>
  </si>
  <si>
    <t>"C" - POST PRODUCTION COSTS ("Below-The-Line Post")</t>
  </si>
  <si>
    <t>Post Production Labour</t>
  </si>
  <si>
    <t>Picture Post Expenses</t>
  </si>
  <si>
    <t>Sound Post Expenses</t>
  </si>
  <si>
    <t>Finishing and Delivery Expenses</t>
  </si>
  <si>
    <t>Versioning/Closed-captioning</t>
  </si>
  <si>
    <t>Music - Labour and Expenses</t>
  </si>
  <si>
    <t>TOTAL "C" - POST PRODUCTION COSTS ("Below-The-Line Post")</t>
  </si>
  <si>
    <t>TOTAL "B" + "C"</t>
  </si>
  <si>
    <t>"D" - OTHER COSTS</t>
  </si>
  <si>
    <t>Unit Publicity</t>
  </si>
  <si>
    <t>Digital Marketing Expert</t>
  </si>
  <si>
    <t>General and Indirect Expenses</t>
  </si>
  <si>
    <t>TOTAL "D" - OTHER COSTS</t>
  </si>
  <si>
    <t>TOTAL "A" + "B" + "C" + "D"</t>
  </si>
  <si>
    <t>CONTINGENCY</t>
  </si>
  <si>
    <t>Contingency</t>
  </si>
  <si>
    <t>TOTAL PRODUCTION BUDGET</t>
  </si>
  <si>
    <t>"E" - PROMOTION AND DISTRIBUTION COSTS</t>
  </si>
  <si>
    <t>Promotion Costs</t>
  </si>
  <si>
    <t>Distribution Costs</t>
  </si>
  <si>
    <t>TOTAL "E" - PROMOTION AND DISTRIBUTION COSTS</t>
  </si>
  <si>
    <t>GRAND TOTAL</t>
  </si>
  <si>
    <t>Notes/Assumptions:</t>
  </si>
  <si>
    <t>Prodco:</t>
  </si>
  <si>
    <t>My Budget:</t>
  </si>
  <si>
    <t>Description</t>
  </si>
  <si>
    <t>#</t>
  </si>
  <si>
    <t># Units</t>
  </si>
  <si>
    <t>Unit</t>
  </si>
  <si>
    <t>Rate/Amt</t>
  </si>
  <si>
    <t>Total</t>
  </si>
  <si>
    <t>STORY RIGHTS</t>
  </si>
  <si>
    <t>---</t>
  </si>
  <si>
    <t>TOTAL - STORY RIGHTS</t>
  </si>
  <si>
    <t>SCREENWRITER(S) AND SCRIPT EDITOR</t>
  </si>
  <si>
    <t>Screenwriter - Name</t>
  </si>
  <si>
    <t>Script Editor - Name</t>
  </si>
  <si>
    <t>TOTAL - SCREENWRITER(S) AND SCRIPT EDITOR</t>
  </si>
  <si>
    <t>PRODUCER(S)</t>
  </si>
  <si>
    <t>Producer Name</t>
  </si>
  <si>
    <t>TOTAL - PRODUCER(S)</t>
  </si>
  <si>
    <t>DIRECTOR(S) - LABOUR AND RIGHTS</t>
  </si>
  <si>
    <t>Director Name</t>
  </si>
  <si>
    <t>TOTAL - DIRECTOR(S) - LABOUR AND RIGHTS</t>
  </si>
  <si>
    <r>
      <rPr>
        <rFont val="Arimo"/>
        <b/>
        <color theme="1"/>
        <sz val="9.0"/>
      </rPr>
      <t>CAST - LABOUR AND RIGHTS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Cast, Extras, Stunts, Rights Fees, Casting Expenses)</t>
    </r>
  </si>
  <si>
    <t>TOTAL - CAST - LABOUR AND RIGHTS</t>
  </si>
  <si>
    <r>
      <rPr>
        <rFont val="Arimo"/>
        <b/>
        <color theme="1"/>
        <sz val="9.0"/>
      </rPr>
      <t>PRODUCTION OFFICE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Production Manager, Coordinator, A.D.s, P.A.s, Location Manager, Accountant, Continuity Supervisor)</t>
    </r>
  </si>
  <si>
    <t>TOTAL - PRODUCTION OFFICE - LABOUR</t>
  </si>
  <si>
    <r>
      <rPr>
        <rFont val="Arimo"/>
        <b/>
        <color theme="1"/>
        <sz val="9.0"/>
      </rPr>
      <t>ART DEPARTMENT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Labour for Production Design, Construction, Set Dressing, Props, SPFX, Animals)</t>
    </r>
  </si>
  <si>
    <t>TOTAL - ART DEPARTMENT - LABOUR</t>
  </si>
  <si>
    <r>
      <rPr>
        <rFont val="Arimo"/>
        <b/>
        <color theme="1"/>
        <sz val="9.0"/>
      </rPr>
      <t>HAIR / MAKEUP / WARDROBE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Labour for Costume design, Wardrobe, Makeup and Hair design)</t>
    </r>
  </si>
  <si>
    <t>TOTAL - HAIR / MAKEUP / WARDROBE - LABOUR</t>
  </si>
  <si>
    <r>
      <rPr>
        <rFont val="Arimo"/>
        <b/>
        <color theme="1"/>
        <sz val="9.0"/>
      </rPr>
      <t>TECHNICAL DEPARTMENT -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Camera, Electric, Grip, Sound)</t>
    </r>
  </si>
  <si>
    <t>TOTAL - TECHNICAL DEPARTMENT - LABOUR</t>
  </si>
  <si>
    <r>
      <rPr>
        <rFont val="Arimo"/>
        <b/>
        <color theme="1"/>
        <sz val="9.0"/>
      </rPr>
      <t>PRODUCTION OFFICE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Office, Office supplies, Computers, Security)</t>
    </r>
  </si>
  <si>
    <t>TOTAL - PRODUCTION OFFICE EXPENSES</t>
  </si>
  <si>
    <r>
      <rPr>
        <rFont val="Arimo"/>
        <b/>
        <color theme="1"/>
        <sz val="9.0"/>
      </rPr>
      <t>STUDIO AND LOCATION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Scouting, Rentals, Repairs, Security)</t>
    </r>
  </si>
  <si>
    <t>TOTAL - STUDIO AND LOCATION EXPENSES</t>
  </si>
  <si>
    <r>
      <rPr>
        <rFont val="Arimo"/>
        <b/>
        <color theme="1"/>
        <sz val="9.0"/>
      </rPr>
      <t xml:space="preserve">UNIT CATERING AND CRAFT SERVICE
</t>
    </r>
    <r>
      <rPr>
        <rFont val="Geneva"/>
        <b val="0"/>
        <color theme="1"/>
        <sz val="8.0"/>
      </rPr>
      <t>(e.g. Meals, Craft service supplies, Support rooms, First Aid)</t>
    </r>
  </si>
  <si>
    <t>TOTAL - UNIT CATERING AND CRAFT SERVICE</t>
  </si>
  <si>
    <r>
      <rPr>
        <rFont val="Arimo"/>
        <b/>
        <color theme="1"/>
        <sz val="9.0"/>
      </rPr>
      <t>TRANSPORTATION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Travel, Vehicle rental, Gas, Parking)</t>
    </r>
  </si>
  <si>
    <t>TOTAL - TRANSPORTATION EXPENSES</t>
  </si>
  <si>
    <r>
      <rPr>
        <rFont val="Arimo"/>
        <b/>
        <color theme="1"/>
        <sz val="9.0"/>
      </rPr>
      <t>ART DEPARTMENT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for Art department, Construction, Set Dressing, Props, SPFX, Animals)</t>
    </r>
  </si>
  <si>
    <t>TOTAL - ART DEPARTMENT - EXPENSES</t>
  </si>
  <si>
    <r>
      <rPr>
        <rFont val="Arimo"/>
        <b/>
        <color theme="1"/>
        <sz val="9.0"/>
      </rPr>
      <t>HAIR / MAKEUP / WARDROBE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Rentals, Purchases, Repairs)</t>
    </r>
  </si>
  <si>
    <t>TOTAL - HAIR / MAKEUP / WARDROBE - EXPENSES</t>
  </si>
  <si>
    <r>
      <rPr>
        <rFont val="Arimo"/>
        <b/>
        <color theme="1"/>
        <sz val="9.0"/>
      </rPr>
      <t>TECHNICAL DEPARTMENT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Camera/Electric/Grip/Sound Equipment, Expendables)</t>
    </r>
  </si>
  <si>
    <t>TOTAL - TECHNICAL DEPARTMENT - EXPENSES</t>
  </si>
  <si>
    <r>
      <rPr>
        <rFont val="Arimo"/>
        <b/>
        <color theme="1"/>
        <sz val="9.0"/>
      </rPr>
      <t>RAW STOCK AND TRANSFERS -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Production media stock, Transfers, Rushes)</t>
    </r>
  </si>
  <si>
    <t>TOTAL - RAW STOCK AND TRANSFERS EXPENSES</t>
  </si>
  <si>
    <r>
      <rPr>
        <rFont val="Arimo"/>
        <b/>
        <color theme="1"/>
        <sz val="9.0"/>
      </rPr>
      <t>POST PRODUCTION LABOUR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Post Supervisor, Picture Editor(s), Sound Editor(s))</t>
    </r>
  </si>
  <si>
    <t>TOTAL - POST PRODUCTION - LABOUR</t>
  </si>
  <si>
    <r>
      <rPr>
        <rFont val="Arimo"/>
        <b/>
        <color theme="1"/>
        <sz val="9.0"/>
      </rPr>
      <t>PICTURE POST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Equipment/Room(s), Offline, Online, Expendables)</t>
    </r>
  </si>
  <si>
    <t>TOTAL - PICTURE POST EXPENSES</t>
  </si>
  <si>
    <r>
      <rPr>
        <rFont val="Arimo"/>
        <b/>
        <color theme="1"/>
        <sz val="9.0"/>
      </rPr>
      <t>SOUND POST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Equipment/Room(s), Expendables, Sound FX, A.D.R., Foley, Sound Mix)</t>
    </r>
  </si>
  <si>
    <t>TOTAL - SOUND POST EXPENSES</t>
  </si>
  <si>
    <r>
      <rPr>
        <rFont val="Arimo"/>
        <b/>
        <color theme="1"/>
        <sz val="9.0"/>
      </rPr>
      <t>FINISHING AND DELIVERY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Screen credits, Versioning, Protection copies, Storage, Digital distribution expenses, Distributor/Broadcast deliverables, Library and Archives requirements)</t>
    </r>
  </si>
  <si>
    <t>TOTAL - FINISHING AND DELIVERY EXPENSES</t>
  </si>
  <si>
    <t>VERSIONING/CLOSED-CAPTIONING</t>
  </si>
  <si>
    <t>Closed-Captioning</t>
  </si>
  <si>
    <t>Described Video</t>
  </si>
  <si>
    <t>TOTAL -VERSIONING/CLOSED-CAPTIONING</t>
  </si>
  <si>
    <r>
      <rPr>
        <rFont val="Arimo"/>
        <b/>
        <color theme="1"/>
        <sz val="9.0"/>
      </rPr>
      <t>MUSIC - LABOUR AND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Composer, Stock music, Music rights)</t>
    </r>
  </si>
  <si>
    <t>TOTAL - MUSIC - LABOUR AND EXPENSES</t>
  </si>
  <si>
    <r>
      <rPr>
        <rFont val="Arimo"/>
        <b/>
        <color theme="1"/>
        <sz val="9.0"/>
      </rPr>
      <t>UNIT PUBLICITY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Publicist, Social Media Publicist, Production stills and photography, EPK)</t>
    </r>
  </si>
  <si>
    <t>TOTAL - UNIT PUBLICITY</t>
  </si>
  <si>
    <t>DIGITAL MARKETING EXPERT</t>
  </si>
  <si>
    <t>TOTAL - DIGITAL MARKETING EXPERT</t>
  </si>
  <si>
    <r>
      <rPr>
        <rFont val="Arimo"/>
        <b/>
        <color theme="1"/>
        <sz val="9.0"/>
      </rPr>
      <t>GENERAL AND INDIRECT EXPENSES</t>
    </r>
    <r>
      <rPr>
        <rFont val="Geneva"/>
        <b val="0"/>
        <color theme="1"/>
        <sz val="9.0"/>
      </rPr>
      <t xml:space="preserve">
</t>
    </r>
    <r>
      <rPr>
        <rFont val="Geneva"/>
        <b val="0"/>
        <color theme="1"/>
        <sz val="8.0"/>
      </rPr>
      <t>(e.g. Insurance, Legal, Post accounting, Bank charges, Interim financing, ISAN registration, Corporate Overhead)</t>
    </r>
  </si>
  <si>
    <t>TOTAL - GENERAL AND INDIRECT EXPENSES</t>
  </si>
  <si>
    <t>B + C</t>
  </si>
  <si>
    <t>A + B + C + D</t>
  </si>
  <si>
    <t>%</t>
  </si>
  <si>
    <t>Amount</t>
  </si>
  <si>
    <t>TOTAL - CONTINGENCY</t>
  </si>
  <si>
    <t>PROMOTION COSTS</t>
  </si>
  <si>
    <t>TOTAL - PROMOTION</t>
  </si>
  <si>
    <t>DISTRIBUTION COSTS</t>
  </si>
  <si>
    <t>TOTAL - DISTRIBUTION</t>
  </si>
  <si>
    <t xml:space="preserve">GRAND TOTAL </t>
  </si>
  <si>
    <t>month</t>
  </si>
  <si>
    <t>week</t>
  </si>
  <si>
    <t>day</t>
  </si>
  <si>
    <t>flat</t>
  </si>
  <si>
    <t>allow</t>
  </si>
  <si>
    <t>hour</t>
  </si>
  <si>
    <t>min</t>
  </si>
  <si>
    <t>foot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</si>
</sst>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0.00"/>
    <numFmt numFmtId="165" formatCode="00"/>
    <numFmt numFmtId="166" formatCode="&quot;$&quot;#,##0"/>
  </numFmts>
  <fonts count="11">
    <font>
      <sz val="9.0"/>
      <color rgb="FF000000"/>
      <name val="Arimo"/>
      <scheme val="minor"/>
    </font>
    <font>
      <sz val="9.0"/>
      <color theme="1"/>
      <name val="Arimo"/>
    </font>
    <font>
      <sz val="8.0"/>
      <color theme="1"/>
      <name val="Arimo"/>
    </font>
    <font>
      <b/>
      <sz val="11.0"/>
      <color theme="1"/>
      <name val="Arimo"/>
    </font>
    <font/>
    <font>
      <b/>
      <sz val="8.0"/>
      <color theme="1"/>
      <name val="Arimo"/>
    </font>
    <font>
      <b/>
      <sz val="9.0"/>
      <color theme="1"/>
      <name val="Arimo"/>
    </font>
    <font>
      <sz val="9.0"/>
      <color rgb="FF000000"/>
      <name val="Arimo"/>
    </font>
    <font>
      <b/>
      <sz val="9.0"/>
      <color theme="0"/>
      <name val="Arimo"/>
    </font>
    <font>
      <b/>
      <sz val="9.0"/>
      <color rgb="FFDD0806"/>
      <name val="Arimo"/>
    </font>
    <font>
      <i/>
      <sz val="8.0"/>
      <color rgb="FFDD0806"/>
      <name val="Arimo"/>
    </font>
  </fonts>
  <fills count="7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41">
    <border/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theme="0"/>
      </bottom>
    </border>
    <border>
      <top style="thin">
        <color rgb="FF000000"/>
      </top>
      <bottom style="thin">
        <color theme="0"/>
      </bottom>
    </border>
    <border>
      <right style="medium">
        <color rgb="FF000000"/>
      </right>
      <top style="thin">
        <color rgb="FF000000"/>
      </top>
      <bottom style="thin">
        <color theme="0"/>
      </bottom>
    </border>
    <border>
      <left style="thin">
        <color rgb="FF000000"/>
      </left>
      <top style="thin">
        <color theme="0"/>
      </top>
      <bottom style="thin">
        <color rgb="FF000000"/>
      </bottom>
    </border>
    <border>
      <top style="thin">
        <color theme="0"/>
      </top>
      <bottom style="thin">
        <color rgb="FF000000"/>
      </bottom>
    </border>
    <border>
      <right style="medium">
        <color rgb="FF000000"/>
      </right>
      <top style="thin">
        <color theme="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3" numFmtId="164" xfId="0" applyAlignment="1" applyFont="1" applyNumberFormat="1">
      <alignment horizontal="right" shrinkToFit="0" vertical="bottom" wrapText="0"/>
    </xf>
    <xf borderId="2" fillId="2" fontId="3" numFmtId="0" xfId="0" applyAlignment="1" applyBorder="1" applyFont="1">
      <alignment shrinkToFit="0" vertical="bottom" wrapText="0"/>
    </xf>
    <xf borderId="3" fillId="0" fontId="4" numFmtId="0" xfId="0" applyBorder="1" applyFont="1"/>
    <xf borderId="0" fillId="0" fontId="1" numFmtId="164" xfId="0" applyAlignment="1" applyFont="1" applyNumberFormat="1">
      <alignment horizontal="right" shrinkToFit="0" vertical="bottom" wrapText="0"/>
    </xf>
    <xf borderId="4" fillId="2" fontId="1" numFmtId="0" xfId="0" applyAlignment="1" applyBorder="1" applyFont="1">
      <alignment shrinkToFit="0" vertical="bottom" wrapText="0"/>
    </xf>
    <xf borderId="5" fillId="0" fontId="4" numFmtId="0" xfId="0" applyBorder="1" applyFont="1"/>
    <xf borderId="0" fillId="0" fontId="2" numFmtId="164" xfId="0" applyAlignment="1" applyFont="1" applyNumberFormat="1">
      <alignment horizontal="right" shrinkToFit="0" vertical="bottom" wrapText="0"/>
    </xf>
    <xf borderId="2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7" fillId="2" fontId="1" numFmtId="0" xfId="0" applyAlignment="1" applyBorder="1" applyFont="1">
      <alignment horizontal="center" shrinkToFit="0" vertical="center" wrapText="0"/>
    </xf>
    <xf borderId="8" fillId="0" fontId="4" numFmtId="0" xfId="0" applyBorder="1" applyFont="1"/>
    <xf borderId="9" fillId="0" fontId="4" numFmtId="0" xfId="0" applyBorder="1" applyFont="1"/>
    <xf borderId="10" fillId="2" fontId="1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0" fontId="1" numFmtId="2" xfId="0" applyAlignment="1" applyFont="1" applyNumberFormat="1">
      <alignment shrinkToFit="0" vertical="bottom" wrapText="0"/>
    </xf>
    <xf borderId="15" fillId="3" fontId="5" numFmtId="0" xfId="0" applyAlignment="1" applyBorder="1" applyFill="1" applyFont="1">
      <alignment horizontal="center" shrinkToFit="0" vertical="center" wrapText="0"/>
    </xf>
    <xf borderId="16" fillId="3" fontId="5" numFmtId="0" xfId="0" applyAlignment="1" applyBorder="1" applyFont="1">
      <alignment horizontal="center" shrinkToFit="0" vertical="center" wrapText="0"/>
    </xf>
    <xf borderId="17" fillId="3" fontId="5" numFmtId="0" xfId="0" applyAlignment="1" applyBorder="1" applyFont="1">
      <alignment horizontal="center" shrinkToFit="0" vertical="center" wrapText="0"/>
    </xf>
    <xf borderId="18" fillId="3" fontId="5" numFmtId="2" xfId="0" applyAlignment="1" applyBorder="1" applyFont="1" applyNumberFormat="1">
      <alignment horizontal="center" shrinkToFit="0" vertical="center" wrapText="0"/>
    </xf>
    <xf borderId="15" fillId="3" fontId="6" numFmtId="0" xfId="0" applyAlignment="1" applyBorder="1" applyFont="1">
      <alignment shrinkToFit="0" vertical="center" wrapText="0"/>
    </xf>
    <xf borderId="6" fillId="3" fontId="6" numFmtId="0" xfId="0" applyAlignment="1" applyBorder="1" applyFont="1">
      <alignment shrinkToFit="0" vertical="center" wrapText="0"/>
    </xf>
    <xf borderId="17" fillId="3" fontId="6" numFmtId="0" xfId="0" applyAlignment="1" applyBorder="1" applyFont="1">
      <alignment shrinkToFit="0" vertical="center" wrapText="0"/>
    </xf>
    <xf borderId="19" fillId="3" fontId="1" numFmtId="3" xfId="0" applyAlignment="1" applyBorder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11" fillId="0" fontId="1" numFmtId="165" xfId="0" applyAlignment="1" applyBorder="1" applyFont="1" applyNumberFormat="1">
      <alignment horizontal="center" shrinkToFit="0" vertical="center" wrapText="0"/>
    </xf>
    <xf borderId="16" fillId="0" fontId="1" numFmtId="0" xfId="0" applyAlignment="1" applyBorder="1" applyFont="1">
      <alignment shrinkToFit="0" vertical="center" wrapText="0"/>
    </xf>
    <xf borderId="20" fillId="0" fontId="1" numFmtId="0" xfId="0" applyAlignment="1" applyBorder="1" applyFont="1">
      <alignment horizontal="center" shrinkToFit="0" vertical="center" wrapText="0"/>
    </xf>
    <xf borderId="14" fillId="0" fontId="1" numFmtId="3" xfId="0" applyAlignment="1" applyBorder="1" applyFont="1" applyNumberFormat="1">
      <alignment horizontal="right" shrinkToFit="0" vertical="center" wrapText="0"/>
    </xf>
    <xf borderId="12" fillId="0" fontId="1" numFmtId="0" xfId="0" applyAlignment="1" applyBorder="1" applyFont="1">
      <alignment horizontal="center" shrinkToFit="0" vertical="center" wrapText="0"/>
    </xf>
    <xf borderId="16" fillId="0" fontId="7" numFmtId="0" xfId="0" applyAlignment="1" applyBorder="1" applyFont="1">
      <alignment shrinkToFit="0" vertical="center" wrapText="0"/>
    </xf>
    <xf borderId="12" fillId="0" fontId="7" numFmtId="0" xfId="0" applyAlignment="1" applyBorder="1" applyFont="1">
      <alignment horizontal="center" shrinkToFit="0" vertical="center" wrapText="0"/>
    </xf>
    <xf borderId="16" fillId="4" fontId="8" numFmtId="0" xfId="0" applyAlignment="1" applyBorder="1" applyFill="1" applyFont="1">
      <alignment shrinkToFit="0" vertical="center" wrapText="1"/>
    </xf>
    <xf borderId="21" fillId="0" fontId="4" numFmtId="0" xfId="0" applyBorder="1" applyFont="1"/>
    <xf borderId="22" fillId="0" fontId="6" numFmtId="3" xfId="0" applyAlignment="1" applyBorder="1" applyFont="1" applyNumberFormat="1">
      <alignment shrinkToFit="0" vertical="center" wrapText="0"/>
    </xf>
    <xf borderId="16" fillId="3" fontId="6" numFmtId="0" xfId="0" applyAlignment="1" applyBorder="1" applyFont="1">
      <alignment shrinkToFit="0" vertical="center" wrapText="0"/>
    </xf>
    <xf borderId="20" fillId="0" fontId="4" numFmtId="0" xfId="0" applyBorder="1" applyFont="1"/>
    <xf borderId="11" fillId="0" fontId="1" numFmtId="1" xfId="0" applyAlignment="1" applyBorder="1" applyFont="1" applyNumberFormat="1">
      <alignment horizontal="center" shrinkToFit="0" vertical="center" wrapText="0"/>
    </xf>
    <xf borderId="23" fillId="4" fontId="8" numFmtId="0" xfId="0" applyAlignment="1" applyBorder="1" applyFont="1">
      <alignment shrinkToFit="0" vertical="center" wrapText="1"/>
    </xf>
    <xf borderId="24" fillId="0" fontId="4" numFmtId="0" xfId="0" applyBorder="1" applyFont="1"/>
    <xf borderId="25" fillId="0" fontId="4" numFmtId="0" xfId="0" applyBorder="1" applyFont="1"/>
    <xf borderId="26" fillId="3" fontId="6" numFmtId="0" xfId="0" applyAlignment="1" applyBorder="1" applyFont="1">
      <alignment shrinkToFit="0" vertical="center" wrapText="0"/>
    </xf>
    <xf borderId="27" fillId="0" fontId="4" numFmtId="0" xfId="0" applyBorder="1" applyFont="1"/>
    <xf borderId="19" fillId="3" fontId="6" numFmtId="3" xfId="0" applyAlignment="1" applyBorder="1" applyFont="1" applyNumberFormat="1">
      <alignment horizontal="center" shrinkToFit="0" vertical="center" wrapText="0"/>
    </xf>
    <xf borderId="14" fillId="0" fontId="1" numFmtId="3" xfId="0" applyAlignment="1" applyBorder="1" applyFont="1" applyNumberFormat="1">
      <alignment shrinkToFit="0" vertical="center" wrapText="0"/>
    </xf>
    <xf borderId="28" fillId="5" fontId="1" numFmtId="165" xfId="0" applyAlignment="1" applyBorder="1" applyFill="1" applyFont="1" applyNumberFormat="1">
      <alignment horizontal="center" shrinkToFit="0" vertical="center" wrapText="0"/>
    </xf>
    <xf borderId="16" fillId="5" fontId="1" numFmtId="0" xfId="0" applyAlignment="1" applyBorder="1" applyFont="1">
      <alignment shrinkToFit="0" vertical="center" wrapText="0"/>
    </xf>
    <xf borderId="29" fillId="5" fontId="1" numFmtId="0" xfId="0" applyAlignment="1" applyBorder="1" applyFont="1">
      <alignment horizontal="center" shrinkToFit="0" vertical="center" wrapText="0"/>
    </xf>
    <xf borderId="19" fillId="5" fontId="1" numFmtId="3" xfId="0" applyAlignment="1" applyBorder="1" applyFont="1" applyNumberFormat="1">
      <alignment shrinkToFit="0" vertical="center" wrapText="0"/>
    </xf>
    <xf borderId="30" fillId="4" fontId="8" numFmtId="0" xfId="0" applyAlignment="1" applyBorder="1" applyFont="1">
      <alignment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3" fontId="6" numFmtId="0" xfId="0" applyAlignment="1" applyBorder="1" applyFont="1">
      <alignment shrinkToFit="0" vertical="center" wrapText="1"/>
    </xf>
    <xf borderId="34" fillId="0" fontId="4" numFmtId="0" xfId="0" applyBorder="1" applyFont="1"/>
    <xf borderId="35" fillId="0" fontId="4" numFmtId="0" xfId="0" applyBorder="1" applyFont="1"/>
    <xf borderId="15" fillId="3" fontId="6" numFmtId="0" xfId="0" applyAlignment="1" applyBorder="1" applyFont="1">
      <alignment horizontal="center" shrinkToFit="0" vertical="center" wrapText="0"/>
    </xf>
    <xf borderId="16" fillId="3" fontId="9" numFmtId="0" xfId="0" applyAlignment="1" applyBorder="1" applyFont="1">
      <alignment shrinkToFit="0" vertical="center" wrapText="1"/>
    </xf>
    <xf borderId="6" fillId="3" fontId="6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0" fillId="0" fontId="1" numFmtId="3" xfId="0" applyAlignment="1" applyFont="1" applyNumberFormat="1">
      <alignment shrinkToFit="0" vertical="center" wrapText="0"/>
    </xf>
    <xf borderId="1" fillId="2" fontId="1" numFmtId="2" xfId="0" applyAlignment="1" applyBorder="1" applyFont="1" applyNumberFormat="1">
      <alignment shrinkToFit="0" vertical="bottom" wrapText="0"/>
    </xf>
    <xf borderId="13" fillId="0" fontId="6" numFmtId="0" xfId="0" applyAlignment="1" applyBorder="1" applyFont="1">
      <alignment horizontal="left" shrinkToFit="0" vertical="bottom" wrapText="0"/>
    </xf>
    <xf borderId="0" fillId="0" fontId="1" numFmtId="3" xfId="0" applyAlignment="1" applyFont="1" applyNumberFormat="1">
      <alignment horizontal="center" shrinkToFit="0" vertical="bottom" wrapText="0"/>
    </xf>
    <xf borderId="13" fillId="0" fontId="1" numFmtId="0" xfId="0" applyAlignment="1" applyBorder="1" applyFont="1">
      <alignment horizontal="left" shrinkToFit="0" vertical="bottom" wrapText="0"/>
    </xf>
    <xf borderId="0" fillId="0" fontId="1" numFmtId="164" xfId="0" applyAlignment="1" applyFont="1" applyNumberFormat="1">
      <alignment horizontal="center" shrinkToFit="0" vertical="top" wrapText="0"/>
    </xf>
    <xf borderId="0" fillId="0" fontId="1" numFmtId="3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right" shrinkToFit="0" vertical="center" wrapText="0"/>
    </xf>
    <xf borderId="13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bottom" wrapText="0"/>
    </xf>
    <xf borderId="13" fillId="0" fontId="1" numFmtId="166" xfId="0" applyAlignment="1" applyBorder="1" applyFont="1" applyNumberFormat="1">
      <alignment horizontal="lef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0" numFmtId="164" xfId="0" applyAlignment="1" applyFont="1" applyNumberFormat="1">
      <alignment shrinkToFit="0" vertical="top" wrapText="0"/>
    </xf>
    <xf borderId="0" fillId="0" fontId="1" numFmtId="0" xfId="0" applyAlignment="1" applyFont="1">
      <alignment shrinkToFit="0" vertical="top" wrapText="0"/>
    </xf>
    <xf borderId="18" fillId="6" fontId="6" numFmtId="2" xfId="0" applyAlignment="1" applyBorder="1" applyFill="1" applyFont="1" applyNumberFormat="1">
      <alignment horizontal="center" shrinkToFit="0" vertical="bottom" wrapText="0"/>
    </xf>
    <xf borderId="18" fillId="6" fontId="6" numFmtId="0" xfId="0" applyAlignment="1" applyBorder="1" applyFont="1">
      <alignment shrinkToFit="0" vertical="bottom" wrapText="0"/>
    </xf>
    <xf borderId="18" fillId="6" fontId="6" numFmtId="3" xfId="0" applyAlignment="1" applyBorder="1" applyFont="1" applyNumberFormat="1">
      <alignment horizontal="center" shrinkToFit="0" vertical="center" wrapText="0"/>
    </xf>
    <xf borderId="18" fillId="6" fontId="6" numFmtId="4" xfId="0" applyAlignment="1" applyBorder="1" applyFont="1" applyNumberFormat="1">
      <alignment horizontal="center" shrinkToFit="0" vertical="center" wrapText="0"/>
    </xf>
    <xf borderId="18" fillId="6" fontId="6" numFmtId="38" xfId="0" applyAlignment="1" applyBorder="1" applyFont="1" applyNumberFormat="1">
      <alignment horizontal="center" shrinkToFit="0" vertical="bottom" wrapText="0"/>
    </xf>
    <xf borderId="10" fillId="0" fontId="6" numFmtId="165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center" wrapText="0"/>
    </xf>
    <xf borderId="36" fillId="0" fontId="1" numFmtId="165" xfId="0" applyAlignment="1" applyBorder="1" applyFont="1" applyNumberFormat="1">
      <alignment horizontal="center" shrinkToFit="0" vertical="bottom" wrapText="1"/>
    </xf>
    <xf borderId="17" fillId="2" fontId="1" numFmtId="0" xfId="0" applyAlignment="1" applyBorder="1" applyFont="1">
      <alignment shrinkToFit="0" vertical="bottom" wrapText="1"/>
    </xf>
    <xf borderId="18" fillId="2" fontId="1" numFmtId="0" xfId="0" applyAlignment="1" applyBorder="1" applyFont="1">
      <alignment horizontal="center" shrinkToFit="0" vertical="center" wrapText="0"/>
    </xf>
    <xf borderId="18" fillId="2" fontId="1" numFmtId="3" xfId="0" applyAlignment="1" applyBorder="1" applyFont="1" applyNumberFormat="1">
      <alignment horizontal="center" shrinkToFit="0" vertical="center" wrapText="0"/>
    </xf>
    <xf borderId="18" fillId="2" fontId="1" numFmtId="4" xfId="0" applyAlignment="1" applyBorder="1" applyFont="1" applyNumberFormat="1">
      <alignment shrinkToFit="0" vertical="center" wrapText="0"/>
    </xf>
    <xf borderId="18" fillId="0" fontId="1" numFmtId="38" xfId="0" applyAlignment="1" applyBorder="1" applyFont="1" applyNumberFormat="1">
      <alignment shrinkToFit="0" vertical="center" wrapText="0"/>
    </xf>
    <xf borderId="14" fillId="0" fontId="1" numFmtId="165" xfId="0" applyAlignment="1" applyBorder="1" applyFont="1" applyNumberFormat="1">
      <alignment horizontal="center" shrinkToFit="0" vertical="bottom" wrapText="1"/>
    </xf>
    <xf borderId="37" fillId="6" fontId="6" numFmtId="165" xfId="0" applyAlignment="1" applyBorder="1" applyFont="1" applyNumberFormat="1">
      <alignment horizontal="center" shrinkToFit="0" vertical="center" wrapText="1"/>
    </xf>
    <xf borderId="15" fillId="6" fontId="6" numFmtId="0" xfId="0" applyAlignment="1" applyBorder="1" applyFont="1">
      <alignment shrinkToFit="0" vertical="center" wrapText="1"/>
    </xf>
    <xf borderId="6" fillId="6" fontId="6" numFmtId="0" xfId="0" applyAlignment="1" applyBorder="1" applyFont="1">
      <alignment shrinkToFit="0" vertical="center" wrapText="1"/>
    </xf>
    <xf borderId="6" fillId="6" fontId="6" numFmtId="2" xfId="0" applyAlignment="1" applyBorder="1" applyFont="1" applyNumberFormat="1">
      <alignment shrinkToFit="0" vertical="center" wrapText="0"/>
    </xf>
    <xf borderId="17" fillId="6" fontId="6" numFmtId="2" xfId="0" applyAlignment="1" applyBorder="1" applyFont="1" applyNumberFormat="1">
      <alignment shrinkToFit="0" vertical="center" wrapText="0"/>
    </xf>
    <xf borderId="18" fillId="0" fontId="6" numFmtId="38" xfId="0" applyAlignment="1" applyBorder="1" applyFont="1" applyNumberFormat="1">
      <alignment shrinkToFit="0" vertical="center" wrapText="0"/>
    </xf>
    <xf borderId="18" fillId="6" fontId="6" numFmtId="165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36" fillId="0" fontId="6" numFmtId="165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horizontal="center" shrinkToFit="0" vertical="bottom" wrapText="0"/>
    </xf>
    <xf borderId="0" fillId="0" fontId="1" numFmtId="38" xfId="0" applyAlignment="1" applyFont="1" applyNumberFormat="1">
      <alignment shrinkToFit="0" vertical="bottom" wrapText="0"/>
    </xf>
    <xf borderId="37" fillId="5" fontId="6" numFmtId="165" xfId="0" applyAlignment="1" applyBorder="1" applyFont="1" applyNumberFormat="1">
      <alignment horizontal="center" shrinkToFit="0" vertical="center" wrapText="1"/>
    </xf>
    <xf borderId="38" fillId="5" fontId="6" numFmtId="0" xfId="0" applyAlignment="1" applyBorder="1" applyFont="1">
      <alignment shrinkToFit="0" vertical="center" wrapText="1"/>
    </xf>
    <xf borderId="38" fillId="5" fontId="1" numFmtId="0" xfId="0" applyAlignment="1" applyBorder="1" applyFont="1">
      <alignment shrinkToFit="0" vertical="center" wrapText="0"/>
    </xf>
    <xf borderId="37" fillId="5" fontId="1" numFmtId="165" xfId="0" applyAlignment="1" applyBorder="1" applyFont="1" applyNumberFormat="1">
      <alignment horizontal="center" shrinkToFit="0" vertical="bottom" wrapText="1"/>
    </xf>
    <xf borderId="17" fillId="5" fontId="1" numFmtId="0" xfId="0" applyAlignment="1" applyBorder="1" applyFont="1">
      <alignment shrinkToFit="0" vertical="bottom" wrapText="1"/>
    </xf>
    <xf borderId="18" fillId="5" fontId="1" numFmtId="0" xfId="0" applyAlignment="1" applyBorder="1" applyFont="1">
      <alignment horizontal="center" shrinkToFit="0" vertical="center" wrapText="0"/>
    </xf>
    <xf borderId="18" fillId="5" fontId="1" numFmtId="3" xfId="0" applyAlignment="1" applyBorder="1" applyFont="1" applyNumberFormat="1">
      <alignment horizontal="center" shrinkToFit="0" vertical="center" wrapText="0"/>
    </xf>
    <xf borderId="18" fillId="5" fontId="1" numFmtId="4" xfId="0" applyAlignment="1" applyBorder="1" applyFont="1" applyNumberFormat="1">
      <alignment shrinkToFit="0" vertical="center" wrapText="0"/>
    </xf>
    <xf borderId="18" fillId="5" fontId="1" numFmtId="38" xfId="0" applyAlignment="1" applyBorder="1" applyFont="1" applyNumberFormat="1">
      <alignment shrinkToFit="0" vertical="center" wrapText="0"/>
    </xf>
    <xf borderId="18" fillId="5" fontId="6" numFmtId="38" xfId="0" applyAlignment="1" applyBorder="1" applyFont="1" applyNumberFormat="1">
      <alignment shrinkToFit="0" vertical="center" wrapText="0"/>
    </xf>
    <xf borderId="39" fillId="6" fontId="6" numFmtId="165" xfId="0" applyAlignment="1" applyBorder="1" applyFont="1" applyNumberFormat="1">
      <alignment horizontal="center" shrinkToFit="0" vertical="center" wrapText="1"/>
    </xf>
    <xf borderId="5" fillId="0" fontId="6" numFmtId="0" xfId="0" applyAlignment="1" applyBorder="1" applyFont="1">
      <alignment shrinkToFit="0" vertical="center" wrapText="1"/>
    </xf>
    <xf borderId="5" fillId="0" fontId="6" numFmtId="2" xfId="0" applyAlignment="1" applyBorder="1" applyFont="1" applyNumberFormat="1">
      <alignment shrinkToFit="0" vertical="center" wrapText="0"/>
    </xf>
    <xf borderId="19" fillId="6" fontId="6" numFmtId="165" xfId="0" applyAlignment="1" applyBorder="1" applyFont="1" applyNumberFormat="1">
      <alignment horizontal="center" shrinkToFit="0" vertical="center" wrapText="1"/>
    </xf>
    <xf borderId="15" fillId="6" fontId="6" numFmtId="0" xfId="0" applyAlignment="1" applyBorder="1" applyFont="1">
      <alignment shrinkToFit="0" vertical="bottom" wrapText="0"/>
    </xf>
    <xf borderId="6" fillId="6" fontId="6" numFmtId="3" xfId="0" applyAlignment="1" applyBorder="1" applyFont="1" applyNumberFormat="1">
      <alignment horizontal="center" shrinkToFit="0" vertical="center" wrapText="0"/>
    </xf>
    <xf borderId="17" fillId="6" fontId="6" numFmtId="3" xfId="0" applyAlignment="1" applyBorder="1" applyFont="1" applyNumberFormat="1">
      <alignment horizontal="center" shrinkToFit="0" vertical="center" wrapText="0"/>
    </xf>
    <xf borderId="18" fillId="2" fontId="1" numFmtId="10" xfId="0" applyAlignment="1" applyBorder="1" applyFont="1" applyNumberFormat="1">
      <alignment horizontal="center" shrinkToFit="0" vertical="center" wrapText="0"/>
    </xf>
    <xf borderId="0" fillId="0" fontId="6" numFmtId="38" xfId="0" applyAlignment="1" applyFont="1" applyNumberFormat="1">
      <alignment shrinkToFit="0" vertical="bottom" wrapText="0"/>
    </xf>
    <xf borderId="40" fillId="0" fontId="1" numFmtId="2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43"/>
    <col customWidth="1" min="2" max="2" width="10.29"/>
    <col customWidth="1" min="3" max="5" width="11.0"/>
    <col customWidth="1" min="6" max="6" width="13.71"/>
    <col customWidth="1" min="7" max="7" width="20.14"/>
    <col customWidth="1" min="8" max="26" width="10.0"/>
  </cols>
  <sheetData>
    <row r="1" ht="12.0" customHeight="1">
      <c r="A1" s="1"/>
      <c r="B1" s="2"/>
      <c r="C1" s="3"/>
      <c r="E1" s="3"/>
      <c r="F1" s="4" t="s">
        <v>0</v>
      </c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/>
      <c r="B2" s="6" t="s">
        <v>1</v>
      </c>
      <c r="C2" s="7"/>
      <c r="D2" s="8"/>
      <c r="E2" s="8"/>
      <c r="F2" s="8"/>
      <c r="G2" s="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1"/>
      <c r="B3" s="9" t="s">
        <v>2</v>
      </c>
      <c r="C3" s="10"/>
      <c r="D3" s="11"/>
      <c r="E3" s="11"/>
      <c r="F3" s="11"/>
      <c r="G3" s="1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.0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"/>
      <c r="B5" s="12" t="s">
        <v>3</v>
      </c>
      <c r="C5" s="13"/>
      <c r="D5" s="8"/>
      <c r="E5" s="8"/>
      <c r="F5" s="4" t="s">
        <v>4</v>
      </c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1"/>
      <c r="B6" s="12" t="s">
        <v>5</v>
      </c>
      <c r="C6" s="10"/>
      <c r="D6" s="11"/>
      <c r="E6" s="11"/>
      <c r="F6" s="4" t="s">
        <v>6</v>
      </c>
      <c r="G6" s="1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1"/>
      <c r="B7" s="12" t="s">
        <v>7</v>
      </c>
      <c r="C7" s="10"/>
      <c r="D7" s="11"/>
      <c r="E7" s="11"/>
      <c r="F7" s="4" t="s">
        <v>8</v>
      </c>
      <c r="G7" s="1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1"/>
      <c r="B8" s="12" t="s">
        <v>9</v>
      </c>
      <c r="C8" s="13"/>
      <c r="D8" s="8"/>
      <c r="E8" s="8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6.0" customHeigh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9.0" customHeight="1">
      <c r="A10" s="15" t="s">
        <v>10</v>
      </c>
      <c r="B10" s="16"/>
      <c r="C10" s="17"/>
      <c r="D10" s="16"/>
      <c r="E10" s="18"/>
      <c r="F10" s="17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9.0" customHeight="1">
      <c r="A11" s="15" t="s">
        <v>11</v>
      </c>
      <c r="B11" s="21"/>
      <c r="C11" s="22"/>
      <c r="D11" s="21"/>
      <c r="E11" s="23"/>
      <c r="F11" s="22"/>
      <c r="G11" s="24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1.25" customHeight="1">
      <c r="A12" s="15"/>
      <c r="B12" s="15" t="s">
        <v>12</v>
      </c>
      <c r="C12" s="20"/>
      <c r="D12" s="20" t="s">
        <v>13</v>
      </c>
      <c r="E12" s="20"/>
      <c r="F12" s="20"/>
      <c r="G12" s="20" t="s">
        <v>14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6.0" customHeight="1">
      <c r="A13" s="3"/>
      <c r="B13" s="3"/>
      <c r="C13" s="25"/>
      <c r="D13" s="26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27" t="s">
        <v>15</v>
      </c>
      <c r="B14" s="28" t="s">
        <v>16</v>
      </c>
      <c r="C14" s="11"/>
      <c r="D14" s="11"/>
      <c r="E14" s="11"/>
      <c r="F14" s="29"/>
      <c r="G14" s="30" t="s">
        <v>17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2.0" customHeight="1">
      <c r="A15" s="31" t="s">
        <v>18</v>
      </c>
      <c r="B15" s="32"/>
      <c r="C15" s="32"/>
      <c r="D15" s="32"/>
      <c r="E15" s="32"/>
      <c r="F15" s="33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2.0" customHeight="1">
      <c r="A16" s="36">
        <f>'TFC Prdn Micro-Budget-DETAIL'!A10</f>
        <v>1</v>
      </c>
      <c r="B16" s="37" t="s">
        <v>19</v>
      </c>
      <c r="C16" s="11"/>
      <c r="D16" s="11"/>
      <c r="E16" s="11"/>
      <c r="F16" s="38"/>
      <c r="G16" s="39">
        <f>'TFC Prdn Micro-Budget-DETAIL'!G10</f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2.0" customHeight="1">
      <c r="A17" s="36">
        <f>'TFC Prdn Micro-Budget-DETAIL'!A16</f>
        <v>2</v>
      </c>
      <c r="B17" s="37" t="s">
        <v>20</v>
      </c>
      <c r="C17" s="11"/>
      <c r="D17" s="11"/>
      <c r="E17" s="11"/>
      <c r="F17" s="40"/>
      <c r="G17" s="39">
        <f>'TFC Prdn Micro-Budget-DETAIL'!G16</f>
        <v>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2.0" customHeight="1">
      <c r="A18" s="36">
        <f>'TFC Prdn Micro-Budget-DETAIL'!A21</f>
        <v>4</v>
      </c>
      <c r="B18" s="37" t="s">
        <v>21</v>
      </c>
      <c r="C18" s="11"/>
      <c r="D18" s="11"/>
      <c r="E18" s="11"/>
      <c r="F18" s="40"/>
      <c r="G18" s="39">
        <f>'TFC Prdn Micro-Budget-DETAIL'!G21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2.75" customHeight="1">
      <c r="A19" s="36">
        <f>'TFC Prdn Micro-Budget-DETAIL'!A26</f>
        <v>5</v>
      </c>
      <c r="B19" s="41" t="s">
        <v>22</v>
      </c>
      <c r="C19" s="11"/>
      <c r="D19" s="11"/>
      <c r="E19" s="11"/>
      <c r="F19" s="42"/>
      <c r="G19" s="39">
        <f>'TFC Prdn Micro-Budget-DETAIL'!G26</f>
        <v>0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2.75" customHeight="1">
      <c r="A20" s="43" t="s">
        <v>23</v>
      </c>
      <c r="B20" s="11"/>
      <c r="C20" s="11"/>
      <c r="D20" s="11"/>
      <c r="E20" s="11"/>
      <c r="F20" s="44"/>
      <c r="G20" s="45">
        <f>SUM(G16:G19)</f>
        <v>0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2.0" customHeight="1">
      <c r="A21" s="46" t="s">
        <v>24</v>
      </c>
      <c r="B21" s="11"/>
      <c r="C21" s="11"/>
      <c r="D21" s="11"/>
      <c r="E21" s="11"/>
      <c r="F21" s="47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2.0" customHeight="1">
      <c r="A22" s="36">
        <f>'TFC Prdn Micro-Budget-DETAIL'!A40</f>
        <v>10</v>
      </c>
      <c r="B22" s="37" t="s">
        <v>25</v>
      </c>
      <c r="C22" s="11"/>
      <c r="D22" s="11"/>
      <c r="E22" s="11"/>
      <c r="F22" s="38"/>
      <c r="G22" s="39">
        <f>'TFC Prdn Micro-Budget-DETAIL'!G40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2.0" customHeight="1">
      <c r="A23" s="36">
        <f>'TFC Prdn Micro-Budget-DETAIL'!A50</f>
        <v>12</v>
      </c>
      <c r="B23" s="37" t="s">
        <v>26</v>
      </c>
      <c r="C23" s="11"/>
      <c r="D23" s="11"/>
      <c r="E23" s="11"/>
      <c r="F23" s="40"/>
      <c r="G23" s="39">
        <f>'TFC Prdn Micro-Budget-DETAIL'!G50</f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2.0" customHeight="1">
      <c r="A24" s="36">
        <f>'TFC Prdn Micro-Budget-DETAIL'!A62</f>
        <v>13</v>
      </c>
      <c r="B24" s="37" t="s">
        <v>27</v>
      </c>
      <c r="C24" s="11"/>
      <c r="D24" s="11"/>
      <c r="E24" s="11"/>
      <c r="F24" s="40"/>
      <c r="G24" s="39">
        <f>'TFC Prdn Micro-Budget-DETAIL'!G62</f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2.0" customHeight="1">
      <c r="A25" s="36">
        <f>'TFC Prdn Micro-Budget-DETAIL'!A68</f>
        <v>19</v>
      </c>
      <c r="B25" s="37" t="s">
        <v>28</v>
      </c>
      <c r="C25" s="11"/>
      <c r="D25" s="11"/>
      <c r="E25" s="11"/>
      <c r="F25" s="40"/>
      <c r="G25" s="39">
        <f>'TFC Prdn Micro-Budget-DETAIL'!G68</f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2.0" customHeight="1">
      <c r="A26" s="36">
        <f>'TFC Prdn Micro-Budget-DETAIL'!A77</f>
        <v>21</v>
      </c>
      <c r="B26" s="37" t="s">
        <v>29</v>
      </c>
      <c r="C26" s="11"/>
      <c r="D26" s="11"/>
      <c r="E26" s="11"/>
      <c r="F26" s="40"/>
      <c r="G26" s="39">
        <f>'TFC Prdn Micro-Budget-DETAIL'!G77</f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2.0" customHeight="1">
      <c r="A27" s="36">
        <f>'TFC Prdn Micro-Budget-DETAIL'!A83</f>
        <v>28</v>
      </c>
      <c r="B27" s="37" t="s">
        <v>30</v>
      </c>
      <c r="C27" s="11"/>
      <c r="D27" s="11"/>
      <c r="E27" s="11"/>
      <c r="F27" s="40"/>
      <c r="G27" s="39">
        <f>'TFC Prdn Micro-Budget-DETAIL'!G83</f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2.0" customHeight="1">
      <c r="A28" s="36">
        <f>'TFC Prdn Micro-Budget-DETAIL'!A92</f>
        <v>31</v>
      </c>
      <c r="B28" s="37" t="s">
        <v>31</v>
      </c>
      <c r="C28" s="11"/>
      <c r="D28" s="11"/>
      <c r="E28" s="11"/>
      <c r="F28" s="40"/>
      <c r="G28" s="39">
        <f>'TFC Prdn Micro-Budget-DETAIL'!G92</f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2.0" customHeight="1">
      <c r="A29" s="36">
        <f>'TFC Prdn Micro-Budget-DETAIL'!A98</f>
        <v>32</v>
      </c>
      <c r="B29" s="37" t="s">
        <v>32</v>
      </c>
      <c r="C29" s="11"/>
      <c r="D29" s="11"/>
      <c r="E29" s="11"/>
      <c r="F29" s="40"/>
      <c r="G29" s="39">
        <f>'TFC Prdn Micro-Budget-DETAIL'!G98</f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2.0" customHeight="1">
      <c r="A30" s="36">
        <f>'TFC Prdn Micro-Budget-DETAIL'!A106</f>
        <v>34</v>
      </c>
      <c r="B30" s="37" t="s">
        <v>33</v>
      </c>
      <c r="C30" s="11"/>
      <c r="D30" s="11"/>
      <c r="E30" s="11"/>
      <c r="F30" s="40"/>
      <c r="G30" s="39">
        <f>'TFC Prdn Micro-Budget-DETAIL'!G106</f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2.0" customHeight="1">
      <c r="A31" s="48">
        <f>'TFC Prdn Micro-Budget-DETAIL'!A114</f>
        <v>36</v>
      </c>
      <c r="B31" s="37" t="s">
        <v>34</v>
      </c>
      <c r="C31" s="11"/>
      <c r="D31" s="11"/>
      <c r="E31" s="11"/>
      <c r="F31" s="40"/>
      <c r="G31" s="39">
        <f>'TFC Prdn Micro-Budget-DETAIL'!G114</f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2.0" customHeight="1">
      <c r="A32" s="48">
        <f>'TFC Prdn Micro-Budget-DETAIL'!A120</f>
        <v>41</v>
      </c>
      <c r="B32" s="37" t="s">
        <v>35</v>
      </c>
      <c r="C32" s="11"/>
      <c r="D32" s="11"/>
      <c r="E32" s="11"/>
      <c r="F32" s="40"/>
      <c r="G32" s="39">
        <f>'TFC Prdn Micro-Budget-DETAIL'!G120</f>
        <v>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2.0" customHeight="1">
      <c r="A33" s="48">
        <f>'TFC Prdn Micro-Budget-DETAIL'!A127</f>
        <v>45</v>
      </c>
      <c r="B33" s="37" t="s">
        <v>36</v>
      </c>
      <c r="C33" s="11"/>
      <c r="D33" s="11"/>
      <c r="E33" s="11"/>
      <c r="F33" s="40"/>
      <c r="G33" s="39">
        <f>'TFC Prdn Micro-Budget-DETAIL'!G127</f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2.75" customHeight="1">
      <c r="A34" s="48">
        <f>'TFC Prdn Micro-Budget-DETAIL'!A135</f>
        <v>50</v>
      </c>
      <c r="B34" s="37" t="s">
        <v>37</v>
      </c>
      <c r="C34" s="11"/>
      <c r="D34" s="11"/>
      <c r="E34" s="11"/>
      <c r="F34" s="40"/>
      <c r="G34" s="39">
        <f>'TFC Prdn Micro-Budget-DETAIL'!G135</f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2.75" customHeight="1">
      <c r="A35" s="49" t="s">
        <v>38</v>
      </c>
      <c r="B35" s="50"/>
      <c r="C35" s="50"/>
      <c r="D35" s="50"/>
      <c r="E35" s="50"/>
      <c r="F35" s="51"/>
      <c r="G35" s="45">
        <f>SUM(G22:G34)</f>
        <v>0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2.0" customHeight="1">
      <c r="A36" s="52" t="s">
        <v>39</v>
      </c>
      <c r="B36" s="8"/>
      <c r="C36" s="8"/>
      <c r="D36" s="8"/>
      <c r="E36" s="8"/>
      <c r="F36" s="53"/>
      <c r="G36" s="5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2.0" customHeight="1">
      <c r="A37" s="36">
        <f>'TFC Prdn Micro-Budget-DETAIL'!A147</f>
        <v>60</v>
      </c>
      <c r="B37" s="37" t="s">
        <v>40</v>
      </c>
      <c r="C37" s="11"/>
      <c r="D37" s="11"/>
      <c r="E37" s="47"/>
      <c r="F37" s="38"/>
      <c r="G37" s="55">
        <f>'TFC Prdn Micro-Budget-DETAIL'!G147</f>
        <v>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2.0" customHeight="1">
      <c r="A38" s="36">
        <f>'TFC Prdn Micro-Budget-DETAIL'!A153</f>
        <v>62</v>
      </c>
      <c r="B38" s="37" t="s">
        <v>41</v>
      </c>
      <c r="C38" s="11"/>
      <c r="D38" s="11"/>
      <c r="E38" s="47"/>
      <c r="F38" s="40"/>
      <c r="G38" s="55">
        <f>'TFC Prdn Micro-Budget-DETAIL'!G153</f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2.0" customHeight="1">
      <c r="A39" s="36">
        <f>'TFC Prdn Micro-Budget-DETAIL'!A161</f>
        <v>63</v>
      </c>
      <c r="B39" s="37" t="s">
        <v>42</v>
      </c>
      <c r="C39" s="11"/>
      <c r="D39" s="11"/>
      <c r="E39" s="47"/>
      <c r="F39" s="40"/>
      <c r="G39" s="55">
        <f>'TFC Prdn Micro-Budget-DETAIL'!G161</f>
        <v>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2.0" customHeight="1">
      <c r="A40" s="36">
        <f>'TFC Prdn Micro-Budget-DETAIL'!A170</f>
        <v>64</v>
      </c>
      <c r="B40" s="37" t="s">
        <v>43</v>
      </c>
      <c r="C40" s="11"/>
      <c r="D40" s="11"/>
      <c r="E40" s="47"/>
      <c r="F40" s="40"/>
      <c r="G40" s="55">
        <f>'TFC Prdn Micro-Budget-DETAIL'!G170</f>
        <v>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2.0" customHeight="1">
      <c r="A41" s="56">
        <v>65.0</v>
      </c>
      <c r="B41" s="57" t="s">
        <v>44</v>
      </c>
      <c r="C41" s="11"/>
      <c r="D41" s="11"/>
      <c r="E41" s="11"/>
      <c r="F41" s="58"/>
      <c r="G41" s="59">
        <f>'TFC Prdn Micro-Budget-DETAIL'!G174</f>
        <v>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2.75" customHeight="1">
      <c r="A42" s="36">
        <f>'TFC Prdn Micro-Budget-DETAIL'!A180</f>
        <v>66</v>
      </c>
      <c r="B42" s="37" t="s">
        <v>45</v>
      </c>
      <c r="C42" s="11"/>
      <c r="D42" s="11"/>
      <c r="E42" s="47"/>
      <c r="F42" s="40"/>
      <c r="G42" s="55">
        <f>'TFC Prdn Micro-Budget-DETAIL'!G180</f>
        <v>0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2.75" customHeight="1">
      <c r="A43" s="60" t="s">
        <v>46</v>
      </c>
      <c r="B43" s="61"/>
      <c r="C43" s="61"/>
      <c r="D43" s="61"/>
      <c r="E43" s="61"/>
      <c r="F43" s="62"/>
      <c r="G43" s="45">
        <f>SUM(G37:G42)</f>
        <v>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2.75" customHeight="1">
      <c r="A44" s="63" t="s">
        <v>47</v>
      </c>
      <c r="B44" s="64"/>
      <c r="C44" s="64"/>
      <c r="D44" s="64"/>
      <c r="E44" s="64"/>
      <c r="F44" s="65"/>
      <c r="G44" s="45">
        <f>G43+G35</f>
        <v>0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2.0" customHeight="1">
      <c r="A45" s="52" t="s">
        <v>48</v>
      </c>
      <c r="B45" s="8"/>
      <c r="C45" s="8"/>
      <c r="D45" s="8"/>
      <c r="E45" s="8"/>
      <c r="F45" s="53"/>
      <c r="G45" s="5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2.0" customHeight="1">
      <c r="A46" s="36">
        <f>'TFC Prdn Micro-Budget-DETAIL'!A194</f>
        <v>70</v>
      </c>
      <c r="B46" s="37" t="s">
        <v>49</v>
      </c>
      <c r="C46" s="11"/>
      <c r="D46" s="11"/>
      <c r="E46" s="47"/>
      <c r="F46" s="38"/>
      <c r="G46" s="55">
        <f>'TFC Prdn Micro-Budget-DETAIL'!G194</f>
        <v>0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2.0" customHeight="1">
      <c r="A47" s="36">
        <f>'TFC Prdn Micro-Budget-DETAIL'!A197</f>
        <v>71</v>
      </c>
      <c r="B47" s="37" t="s">
        <v>50</v>
      </c>
      <c r="C47" s="11"/>
      <c r="D47" s="11"/>
      <c r="E47" s="47"/>
      <c r="F47" s="38"/>
      <c r="G47" s="55">
        <f>'TFC Prdn Micro-Budget-DETAIL'!G197</f>
        <v>0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2.75" customHeight="1">
      <c r="A48" s="36">
        <f>'TFC Prdn Micro-Budget-DETAIL'!A207</f>
        <v>72</v>
      </c>
      <c r="B48" s="37" t="s">
        <v>51</v>
      </c>
      <c r="C48" s="11"/>
      <c r="D48" s="11"/>
      <c r="E48" s="47"/>
      <c r="F48" s="40"/>
      <c r="G48" s="55">
        <f>'TFC Prdn Micro-Budget-DETAIL'!G207</f>
        <v>0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2.75" customHeight="1">
      <c r="A49" s="43" t="s">
        <v>52</v>
      </c>
      <c r="B49" s="11"/>
      <c r="C49" s="11"/>
      <c r="D49" s="11"/>
      <c r="E49" s="11"/>
      <c r="F49" s="44"/>
      <c r="G49" s="45">
        <f>SUM(G46:G48)</f>
        <v>0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2.75" hidden="1" customHeight="1">
      <c r="A50" s="66"/>
      <c r="B50" s="67" t="s">
        <v>53</v>
      </c>
      <c r="C50" s="11"/>
      <c r="D50" s="11"/>
      <c r="E50" s="47"/>
      <c r="F50" s="68"/>
      <c r="G50" s="45">
        <f>G20+G35+G43+G49</f>
        <v>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2.0" customHeight="1">
      <c r="A51" s="52" t="s">
        <v>54</v>
      </c>
      <c r="B51" s="8"/>
      <c r="C51" s="8"/>
      <c r="D51" s="8"/>
      <c r="E51" s="8"/>
      <c r="F51" s="53"/>
      <c r="G51" s="5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2.75" customHeight="1">
      <c r="A52" s="36">
        <f>'TFC Prdn Micro-Budget-DETAIL'!A216</f>
        <v>80</v>
      </c>
      <c r="B52" s="37" t="s">
        <v>55</v>
      </c>
      <c r="C52" s="11"/>
      <c r="D52" s="11"/>
      <c r="E52" s="47"/>
      <c r="F52" s="38"/>
      <c r="G52" s="55">
        <f>'TFC Prdn Micro-Budget-DETAIL'!G216</f>
        <v>0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2.75" customHeight="1">
      <c r="A53" s="43" t="s">
        <v>54</v>
      </c>
      <c r="B53" s="11"/>
      <c r="C53" s="11"/>
      <c r="D53" s="11"/>
      <c r="E53" s="11"/>
      <c r="F53" s="44"/>
      <c r="G53" s="45">
        <f>'TFC Prdn Micro-Budget-DETAIL'!G217</f>
        <v>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12.0" customHeight="1">
      <c r="A54" s="43" t="s">
        <v>56</v>
      </c>
      <c r="B54" s="11"/>
      <c r="C54" s="11"/>
      <c r="D54" s="11"/>
      <c r="E54" s="11"/>
      <c r="F54" s="44"/>
      <c r="G54" s="45">
        <f>G53+G49+G43+G35+G20</f>
        <v>0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12.0" customHeight="1">
      <c r="A55" s="52" t="s">
        <v>57</v>
      </c>
      <c r="B55" s="8"/>
      <c r="C55" s="8"/>
      <c r="D55" s="8"/>
      <c r="E55" s="8"/>
      <c r="F55" s="53"/>
      <c r="G55" s="5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2.0" customHeight="1">
      <c r="A56" s="36">
        <f>'TFC Prdn Micro-Budget-DETAIL'!A229</f>
        <v>90</v>
      </c>
      <c r="B56" s="37" t="s">
        <v>58</v>
      </c>
      <c r="C56" s="11"/>
      <c r="D56" s="11"/>
      <c r="E56" s="47"/>
      <c r="F56" s="40"/>
      <c r="G56" s="55">
        <f>'TFC Prdn Micro-Budget-DETAIL'!G229</f>
        <v>0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2.75" customHeight="1">
      <c r="A57" s="36">
        <f>'TFC Prdn Micro-Budget-DETAIL'!A240</f>
        <v>91</v>
      </c>
      <c r="B57" s="37" t="s">
        <v>59</v>
      </c>
      <c r="C57" s="11"/>
      <c r="D57" s="11"/>
      <c r="E57" s="47"/>
      <c r="F57" s="40"/>
      <c r="G57" s="55">
        <f>'TFC Prdn Micro-Budget-DETAIL'!G240</f>
        <v>0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2.75" customHeight="1">
      <c r="A58" s="43" t="s">
        <v>60</v>
      </c>
      <c r="B58" s="11"/>
      <c r="C58" s="11"/>
      <c r="D58" s="11"/>
      <c r="E58" s="11"/>
      <c r="F58" s="44"/>
      <c r="G58" s="45">
        <f>SUM(G56:G57)</f>
        <v>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6.0" customHeight="1">
      <c r="A59" s="36"/>
      <c r="B59" s="69"/>
      <c r="C59" s="69"/>
      <c r="D59" s="69"/>
      <c r="E59" s="69"/>
      <c r="F59" s="70"/>
      <c r="G59" s="71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2.75" customHeight="1">
      <c r="A60" s="43" t="s">
        <v>61</v>
      </c>
      <c r="B60" s="11"/>
      <c r="C60" s="11"/>
      <c r="D60" s="11"/>
      <c r="E60" s="11"/>
      <c r="F60" s="44"/>
      <c r="G60" s="45">
        <f>G58+G54</f>
        <v>0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6.0" customHeight="1">
      <c r="A61" s="25"/>
      <c r="B61" s="3"/>
      <c r="C61" s="25"/>
      <c r="D61" s="2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15" t="s">
        <v>62</v>
      </c>
      <c r="B62" s="5"/>
      <c r="C62" s="5"/>
      <c r="D62" s="72"/>
      <c r="E62" s="72"/>
      <c r="F62" s="72"/>
      <c r="G62" s="7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72"/>
      <c r="B63" s="5"/>
      <c r="C63" s="5"/>
      <c r="D63" s="72"/>
      <c r="E63" s="72"/>
      <c r="F63" s="72"/>
      <c r="G63" s="7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72"/>
      <c r="B64" s="5"/>
      <c r="C64" s="5"/>
      <c r="D64" s="72"/>
      <c r="E64" s="72"/>
      <c r="F64" s="72"/>
      <c r="G64" s="7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25"/>
      <c r="D65" s="2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25"/>
      <c r="D66" s="2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25"/>
      <c r="D67" s="2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25"/>
      <c r="D68" s="2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25"/>
      <c r="D69" s="2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25"/>
      <c r="D70" s="2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25"/>
      <c r="D71" s="2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25"/>
      <c r="D72" s="2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25"/>
      <c r="D73" s="2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25"/>
      <c r="D74" s="2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25"/>
      <c r="D75" s="2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25"/>
      <c r="D76" s="2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25"/>
      <c r="D77" s="2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25"/>
      <c r="D78" s="2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25"/>
      <c r="D79" s="2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25"/>
      <c r="D80" s="2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25"/>
      <c r="D81" s="2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25"/>
      <c r="D82" s="2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25"/>
      <c r="D83" s="2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25"/>
      <c r="D84" s="2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25"/>
      <c r="D85" s="2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25"/>
      <c r="D86" s="2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25"/>
      <c r="D87" s="2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25"/>
      <c r="D88" s="2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25"/>
      <c r="D89" s="2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25"/>
      <c r="D90" s="2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25"/>
      <c r="D91" s="2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25"/>
      <c r="D92" s="2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25"/>
      <c r="D93" s="2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25"/>
      <c r="D94" s="2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25"/>
      <c r="D95" s="2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25"/>
      <c r="D96" s="2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25"/>
      <c r="D97" s="2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25"/>
      <c r="D98" s="2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25"/>
      <c r="D99" s="2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25"/>
      <c r="D100" s="2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25"/>
      <c r="D101" s="2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25"/>
      <c r="D102" s="2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25"/>
      <c r="D103" s="2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25"/>
      <c r="D104" s="2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25"/>
      <c r="D105" s="2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25"/>
      <c r="D106" s="2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25"/>
      <c r="D107" s="2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25"/>
      <c r="D108" s="2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25"/>
      <c r="D109" s="2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25"/>
      <c r="D110" s="2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25"/>
      <c r="D111" s="2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25"/>
      <c r="D112" s="2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25"/>
      <c r="D113" s="2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25"/>
      <c r="D114" s="2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25"/>
      <c r="D115" s="2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25"/>
      <c r="D116" s="2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25"/>
      <c r="D117" s="2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25"/>
      <c r="D118" s="2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25"/>
      <c r="D119" s="2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25"/>
      <c r="D120" s="2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25"/>
      <c r="D121" s="2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25"/>
      <c r="D122" s="2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25"/>
      <c r="D123" s="2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25"/>
      <c r="D124" s="2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25"/>
      <c r="D125" s="2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25"/>
      <c r="D126" s="2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25"/>
      <c r="D127" s="2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25"/>
      <c r="D128" s="2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25"/>
      <c r="D129" s="2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25"/>
      <c r="D130" s="2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25"/>
      <c r="D131" s="2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25"/>
      <c r="D132" s="2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25"/>
      <c r="D133" s="2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25"/>
      <c r="D134" s="2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25"/>
      <c r="D135" s="2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25"/>
      <c r="D136" s="2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25"/>
      <c r="D137" s="2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25"/>
      <c r="D138" s="2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25"/>
      <c r="D139" s="2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25"/>
      <c r="D140" s="2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25"/>
      <c r="D141" s="2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25"/>
      <c r="D142" s="2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25"/>
      <c r="D143" s="2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25"/>
      <c r="D144" s="2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25"/>
      <c r="D145" s="2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25"/>
      <c r="D146" s="2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25"/>
      <c r="D147" s="2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25"/>
      <c r="D148" s="2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25"/>
      <c r="D149" s="2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25"/>
      <c r="D150" s="2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25"/>
      <c r="D151" s="2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25"/>
      <c r="D152" s="2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25"/>
      <c r="D153" s="2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25"/>
      <c r="D154" s="2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25"/>
      <c r="D155" s="2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25"/>
      <c r="D156" s="2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25"/>
      <c r="D157" s="2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25"/>
      <c r="D158" s="2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25"/>
      <c r="D159" s="2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25"/>
      <c r="D160" s="2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25"/>
      <c r="D161" s="2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25"/>
      <c r="D162" s="2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25"/>
      <c r="D163" s="2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25"/>
      <c r="D164" s="2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25"/>
      <c r="D165" s="2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25"/>
      <c r="D166" s="2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25"/>
      <c r="D167" s="2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25"/>
      <c r="D168" s="2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25"/>
      <c r="D169" s="2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25"/>
      <c r="D170" s="2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25"/>
      <c r="D171" s="2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25"/>
      <c r="D172" s="2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25"/>
      <c r="D173" s="2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25"/>
      <c r="D174" s="2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25"/>
      <c r="D175" s="2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25"/>
      <c r="D176" s="2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25"/>
      <c r="D177" s="2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25"/>
      <c r="D178" s="2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25"/>
      <c r="D179" s="2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25"/>
      <c r="D180" s="2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25"/>
      <c r="D181" s="2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25"/>
      <c r="D182" s="2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25"/>
      <c r="D183" s="2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25"/>
      <c r="D184" s="2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25"/>
      <c r="D185" s="2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25"/>
      <c r="D186" s="2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25"/>
      <c r="D187" s="2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25"/>
      <c r="D188" s="2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25"/>
      <c r="D189" s="2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25"/>
      <c r="D190" s="2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25"/>
      <c r="D191" s="2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25"/>
      <c r="D192" s="2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25"/>
      <c r="D193" s="2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25"/>
      <c r="D194" s="2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25"/>
      <c r="D195" s="2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25"/>
      <c r="D196" s="2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25"/>
      <c r="D197" s="2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25"/>
      <c r="D198" s="2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25"/>
      <c r="D199" s="2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25"/>
      <c r="D200" s="2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25"/>
      <c r="D201" s="2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25"/>
      <c r="D202" s="2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25"/>
      <c r="D203" s="2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25"/>
      <c r="D204" s="2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25"/>
      <c r="D205" s="2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25"/>
      <c r="D206" s="2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25"/>
      <c r="D207" s="2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25"/>
      <c r="D208" s="2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25"/>
      <c r="D209" s="2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25"/>
      <c r="D210" s="2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25"/>
      <c r="D211" s="2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25"/>
      <c r="D212" s="2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25"/>
      <c r="D213" s="2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25"/>
      <c r="D214" s="2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25"/>
      <c r="D215" s="2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25"/>
      <c r="D216" s="2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25"/>
      <c r="D217" s="2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25"/>
      <c r="D218" s="2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25"/>
      <c r="D219" s="2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25"/>
      <c r="D220" s="2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25"/>
      <c r="D221" s="2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25"/>
      <c r="D222" s="2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25"/>
      <c r="D223" s="2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25"/>
      <c r="D224" s="2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25"/>
      <c r="D225" s="2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25"/>
      <c r="D226" s="2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25"/>
      <c r="D227" s="2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25"/>
      <c r="D228" s="2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25"/>
      <c r="D229" s="2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25"/>
      <c r="D230" s="2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25"/>
      <c r="D231" s="2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25"/>
      <c r="D232" s="2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25"/>
      <c r="D233" s="2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25"/>
      <c r="D234" s="2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25"/>
      <c r="D235" s="2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25"/>
      <c r="D236" s="2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25"/>
      <c r="D237" s="2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25"/>
      <c r="D238" s="2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25"/>
      <c r="D239" s="2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25"/>
      <c r="D240" s="2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25"/>
      <c r="D241" s="2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25"/>
      <c r="D242" s="2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25"/>
      <c r="D243" s="2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25"/>
      <c r="D244" s="2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25"/>
      <c r="D245" s="2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25"/>
      <c r="D246" s="2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25"/>
      <c r="D247" s="2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25"/>
      <c r="D248" s="2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25"/>
      <c r="D249" s="2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25"/>
      <c r="D250" s="2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25"/>
      <c r="D251" s="2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25"/>
      <c r="D252" s="2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25"/>
      <c r="D253" s="2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25"/>
      <c r="D254" s="2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25"/>
      <c r="D255" s="2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25"/>
      <c r="D256" s="2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25"/>
      <c r="D257" s="2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25"/>
      <c r="D258" s="2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25"/>
      <c r="D259" s="2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25"/>
      <c r="D260" s="2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25"/>
      <c r="D261" s="2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25"/>
      <c r="D262" s="2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5">
    <mergeCell ref="C1:D1"/>
    <mergeCell ref="C2:G2"/>
    <mergeCell ref="C3:G3"/>
    <mergeCell ref="C5:E5"/>
    <mergeCell ref="C6:E6"/>
    <mergeCell ref="C7:E7"/>
    <mergeCell ref="C8:E8"/>
    <mergeCell ref="B10:C11"/>
    <mergeCell ref="D10:F11"/>
    <mergeCell ref="G10:G11"/>
    <mergeCell ref="B14:E14"/>
    <mergeCell ref="B16:E16"/>
    <mergeCell ref="B17:E17"/>
    <mergeCell ref="B18:E18"/>
    <mergeCell ref="B19:E19"/>
    <mergeCell ref="A20:F20"/>
    <mergeCell ref="A21:F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A35:F35"/>
    <mergeCell ref="A36:F36"/>
    <mergeCell ref="B37:E37"/>
    <mergeCell ref="B38:E38"/>
    <mergeCell ref="B39:E39"/>
    <mergeCell ref="B40:E40"/>
    <mergeCell ref="B41:E41"/>
    <mergeCell ref="B42:E42"/>
    <mergeCell ref="A43:F43"/>
    <mergeCell ref="A44:F44"/>
    <mergeCell ref="A45:F45"/>
    <mergeCell ref="B46:E46"/>
    <mergeCell ref="A54:F54"/>
    <mergeCell ref="A55:F55"/>
    <mergeCell ref="B56:E56"/>
    <mergeCell ref="B57:E57"/>
    <mergeCell ref="A58:F58"/>
    <mergeCell ref="A60:F60"/>
    <mergeCell ref="B47:E47"/>
    <mergeCell ref="B48:E48"/>
    <mergeCell ref="A49:F49"/>
    <mergeCell ref="B50:E50"/>
    <mergeCell ref="A51:F51"/>
    <mergeCell ref="B52:E52"/>
    <mergeCell ref="A53:F53"/>
  </mergeCells>
  <printOptions/>
  <pageMargins bottom="0.75" footer="0.0" header="0.0" left="0.7" right="0.7" top="0.75"/>
  <pageSetup orientation="landscape"/>
  <headerFooter>
    <oddHeader>&amp;C&amp;A </oddHeader>
    <oddFooter>&amp;LTFC0216&amp;RPage &amp;P of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43"/>
    <col customWidth="1" min="2" max="2" width="43.0"/>
    <col customWidth="1" min="3" max="3" width="5.43"/>
    <col customWidth="1" min="4" max="5" width="8.14"/>
    <col customWidth="1" min="6" max="6" width="10.86"/>
    <col customWidth="1" min="7" max="7" width="13.14"/>
    <col customWidth="1" min="8" max="26" width="10.0"/>
  </cols>
  <sheetData>
    <row r="1" ht="19.5" customHeight="1">
      <c r="A1" s="9" t="s">
        <v>1</v>
      </c>
      <c r="B1" s="73" t="str">
        <f>'TFC Prdn Micro-Budget-TOP SHEET'!C2</f>
        <v/>
      </c>
      <c r="C1" s="74"/>
      <c r="D1" s="74"/>
      <c r="E1" s="2" t="s">
        <v>0</v>
      </c>
      <c r="F1" s="75" t="str">
        <f>'TFC Prdn Micro-Budget-TOP SHEET'!G1</f>
        <v/>
      </c>
      <c r="G1" s="2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76" t="s">
        <v>63</v>
      </c>
      <c r="B2" s="75" t="str">
        <f>'TFC Prdn Micro-Budget-TOP SHEET'!C3</f>
        <v/>
      </c>
      <c r="C2" s="77"/>
      <c r="D2" s="77"/>
      <c r="E2" s="78" t="s">
        <v>8</v>
      </c>
      <c r="F2" s="79" t="str">
        <f>'TFC Prdn Micro-Budget-TOP SHEET'!G7</f>
        <v/>
      </c>
      <c r="G2" s="2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76"/>
      <c r="B3" s="80"/>
      <c r="C3" s="77"/>
      <c r="D3" s="77"/>
      <c r="E3" s="78" t="s">
        <v>64</v>
      </c>
      <c r="F3" s="81">
        <v>10000.0</v>
      </c>
      <c r="G3" s="2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76"/>
      <c r="B4" s="80"/>
      <c r="C4" s="77"/>
      <c r="D4" s="77"/>
      <c r="E4" s="78"/>
      <c r="F4" s="82"/>
      <c r="G4" s="8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83"/>
      <c r="B5" s="84"/>
      <c r="C5" s="77"/>
      <c r="D5" s="77"/>
      <c r="E5" s="78"/>
      <c r="F5" s="77"/>
      <c r="G5" s="7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85" t="s">
        <v>15</v>
      </c>
      <c r="B6" s="86" t="s">
        <v>65</v>
      </c>
      <c r="C6" s="87" t="s">
        <v>66</v>
      </c>
      <c r="D6" s="87" t="s">
        <v>67</v>
      </c>
      <c r="E6" s="87" t="s">
        <v>68</v>
      </c>
      <c r="F6" s="88" t="s">
        <v>69</v>
      </c>
      <c r="G6" s="89" t="s">
        <v>70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75" customHeight="1">
      <c r="A7" s="90">
        <v>1.0</v>
      </c>
      <c r="B7" s="91" t="s">
        <v>71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12.0" customHeight="1">
      <c r="A8" s="92"/>
      <c r="B8" s="93"/>
      <c r="C8" s="94">
        <v>1.0</v>
      </c>
      <c r="D8" s="94">
        <v>1.0</v>
      </c>
      <c r="E8" s="95" t="s">
        <v>72</v>
      </c>
      <c r="F8" s="96">
        <v>0.0</v>
      </c>
      <c r="G8" s="97">
        <f t="shared" ref="G8:G9" si="1">C8*D8*F8</f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98"/>
      <c r="B9" s="93"/>
      <c r="C9" s="94">
        <v>1.0</v>
      </c>
      <c r="D9" s="94">
        <v>1.0</v>
      </c>
      <c r="E9" s="95" t="s">
        <v>72</v>
      </c>
      <c r="F9" s="96">
        <v>0.0</v>
      </c>
      <c r="G9" s="97">
        <f t="shared" si="1"/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99">
        <v>1.0</v>
      </c>
      <c r="B10" s="100" t="s">
        <v>73</v>
      </c>
      <c r="C10" s="101"/>
      <c r="D10" s="102"/>
      <c r="E10" s="102"/>
      <c r="F10" s="103"/>
      <c r="G10" s="104">
        <f>SUM(G8:G9)</f>
        <v>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8.75" customHeight="1">
      <c r="A11" s="90">
        <v>2.0</v>
      </c>
      <c r="B11" s="91" t="s">
        <v>74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12.0" customHeight="1">
      <c r="A12" s="92"/>
      <c r="B12" s="93" t="s">
        <v>75</v>
      </c>
      <c r="C12" s="94">
        <v>1.0</v>
      </c>
      <c r="D12" s="94">
        <v>1.0</v>
      </c>
      <c r="E12" s="95" t="s">
        <v>72</v>
      </c>
      <c r="F12" s="96">
        <v>0.0</v>
      </c>
      <c r="G12" s="97">
        <f t="shared" ref="G12:G15" si="2">C12*D12*F12</f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92"/>
      <c r="B13" s="93" t="s">
        <v>76</v>
      </c>
      <c r="C13" s="94">
        <v>1.0</v>
      </c>
      <c r="D13" s="94">
        <v>1.0</v>
      </c>
      <c r="E13" s="95" t="s">
        <v>72</v>
      </c>
      <c r="F13" s="96">
        <v>0.0</v>
      </c>
      <c r="G13" s="97">
        <f t="shared" si="2"/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92"/>
      <c r="B14" s="93"/>
      <c r="C14" s="94">
        <v>1.0</v>
      </c>
      <c r="D14" s="94">
        <v>1.0</v>
      </c>
      <c r="E14" s="95" t="s">
        <v>72</v>
      </c>
      <c r="F14" s="96">
        <v>0.0</v>
      </c>
      <c r="G14" s="97">
        <f t="shared" si="2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98"/>
      <c r="B15" s="93"/>
      <c r="C15" s="94">
        <v>1.0</v>
      </c>
      <c r="D15" s="94">
        <v>1.0</v>
      </c>
      <c r="E15" s="95" t="s">
        <v>72</v>
      </c>
      <c r="F15" s="96">
        <v>0.0</v>
      </c>
      <c r="G15" s="97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99">
        <v>2.0</v>
      </c>
      <c r="B16" s="100" t="s">
        <v>77</v>
      </c>
      <c r="C16" s="101"/>
      <c r="D16" s="102"/>
      <c r="E16" s="102"/>
      <c r="F16" s="103"/>
      <c r="G16" s="104">
        <f>SUM(G12:G15)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75" customHeight="1">
      <c r="A17" s="90">
        <v>4.0</v>
      </c>
      <c r="B17" s="91" t="s">
        <v>78</v>
      </c>
      <c r="C17" s="35"/>
      <c r="D17" s="35"/>
      <c r="E17" s="35"/>
      <c r="F17" s="35"/>
      <c r="G17" s="3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92"/>
      <c r="B18" s="93" t="s">
        <v>79</v>
      </c>
      <c r="C18" s="94">
        <v>1.0</v>
      </c>
      <c r="D18" s="94">
        <v>1.0</v>
      </c>
      <c r="E18" s="95" t="s">
        <v>72</v>
      </c>
      <c r="F18" s="96">
        <v>0.0</v>
      </c>
      <c r="G18" s="97">
        <f t="shared" ref="G18:G20" si="3">C18*D18*F18</f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92"/>
      <c r="B19" s="93"/>
      <c r="C19" s="94">
        <v>1.0</v>
      </c>
      <c r="D19" s="94">
        <v>1.0</v>
      </c>
      <c r="E19" s="95" t="s">
        <v>72</v>
      </c>
      <c r="F19" s="96">
        <v>0.0</v>
      </c>
      <c r="G19" s="97">
        <f t="shared" si="3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98"/>
      <c r="B20" s="93"/>
      <c r="C20" s="94">
        <v>1.0</v>
      </c>
      <c r="D20" s="94">
        <v>1.0</v>
      </c>
      <c r="E20" s="95" t="s">
        <v>72</v>
      </c>
      <c r="F20" s="96">
        <v>0.0</v>
      </c>
      <c r="G20" s="97">
        <f t="shared" si="3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0" customHeight="1">
      <c r="A21" s="99">
        <v>4.0</v>
      </c>
      <c r="B21" s="100" t="s">
        <v>80</v>
      </c>
      <c r="C21" s="101"/>
      <c r="D21" s="102"/>
      <c r="E21" s="102"/>
      <c r="F21" s="103"/>
      <c r="G21" s="104">
        <f>SUM(G18:G20)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75" customHeight="1">
      <c r="A22" s="90">
        <v>5.0</v>
      </c>
      <c r="B22" s="91" t="s">
        <v>81</v>
      </c>
      <c r="C22" s="35"/>
      <c r="D22" s="35"/>
      <c r="E22" s="35"/>
      <c r="F22" s="35"/>
      <c r="G22" s="3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92"/>
      <c r="B23" s="93" t="s">
        <v>82</v>
      </c>
      <c r="C23" s="94">
        <v>1.0</v>
      </c>
      <c r="D23" s="94">
        <v>1.0</v>
      </c>
      <c r="E23" s="95" t="s">
        <v>72</v>
      </c>
      <c r="F23" s="96">
        <v>0.0</v>
      </c>
      <c r="G23" s="97">
        <f t="shared" ref="G23:G25" si="4">C23*D23*F23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92"/>
      <c r="B24" s="93"/>
      <c r="C24" s="94">
        <v>1.0</v>
      </c>
      <c r="D24" s="94">
        <v>1.0</v>
      </c>
      <c r="E24" s="95" t="s">
        <v>72</v>
      </c>
      <c r="F24" s="96">
        <v>0.0</v>
      </c>
      <c r="G24" s="97">
        <f t="shared" si="4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98"/>
      <c r="B25" s="93"/>
      <c r="C25" s="94">
        <v>1.0</v>
      </c>
      <c r="D25" s="94">
        <v>1.0</v>
      </c>
      <c r="E25" s="95" t="s">
        <v>72</v>
      </c>
      <c r="F25" s="96">
        <v>0.0</v>
      </c>
      <c r="G25" s="97">
        <f t="shared" si="4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105">
        <v>5.0</v>
      </c>
      <c r="B26" s="100" t="s">
        <v>83</v>
      </c>
      <c r="C26" s="101"/>
      <c r="D26" s="102"/>
      <c r="E26" s="102"/>
      <c r="F26" s="103"/>
      <c r="G26" s="104">
        <f>SUM(G23:G25)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76"/>
      <c r="B27" s="84"/>
      <c r="C27" s="77"/>
      <c r="D27" s="77"/>
      <c r="E27" s="78"/>
      <c r="F27" s="77"/>
      <c r="G27" s="7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43" t="s">
        <v>23</v>
      </c>
      <c r="B28" s="11"/>
      <c r="C28" s="11"/>
      <c r="D28" s="11"/>
      <c r="E28" s="11"/>
      <c r="F28" s="47"/>
      <c r="G28" s="104">
        <f>G26+G21+G16+G10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76"/>
      <c r="B29" s="84"/>
      <c r="C29" s="77"/>
      <c r="D29" s="77"/>
      <c r="E29" s="78"/>
      <c r="F29" s="77"/>
      <c r="G29" s="7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85" t="s">
        <v>15</v>
      </c>
      <c r="B30" s="86" t="s">
        <v>65</v>
      </c>
      <c r="C30" s="87" t="s">
        <v>66</v>
      </c>
      <c r="D30" s="87" t="s">
        <v>67</v>
      </c>
      <c r="E30" s="87" t="s">
        <v>68</v>
      </c>
      <c r="F30" s="88" t="s">
        <v>69</v>
      </c>
      <c r="G30" s="89" t="s">
        <v>70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3.25" customHeight="1">
      <c r="A31" s="90">
        <v>10.0</v>
      </c>
      <c r="B31" s="106" t="s">
        <v>84</v>
      </c>
      <c r="C31" s="35"/>
      <c r="D31" s="35"/>
      <c r="E31" s="35"/>
      <c r="F31" s="35"/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92"/>
      <c r="B32" s="93"/>
      <c r="C32" s="94">
        <v>1.0</v>
      </c>
      <c r="D32" s="94">
        <v>1.0</v>
      </c>
      <c r="E32" s="95" t="s">
        <v>72</v>
      </c>
      <c r="F32" s="96">
        <v>0.0</v>
      </c>
      <c r="G32" s="97">
        <f t="shared" ref="G32:G39" si="5">C32*D32*F32</f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92"/>
      <c r="B33" s="93"/>
      <c r="C33" s="94">
        <v>1.0</v>
      </c>
      <c r="D33" s="94">
        <v>1.0</v>
      </c>
      <c r="E33" s="95" t="s">
        <v>72</v>
      </c>
      <c r="F33" s="96">
        <v>0.0</v>
      </c>
      <c r="G33" s="97">
        <f t="shared" si="5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92"/>
      <c r="B34" s="93"/>
      <c r="C34" s="94">
        <v>1.0</v>
      </c>
      <c r="D34" s="94">
        <v>1.0</v>
      </c>
      <c r="E34" s="95" t="s">
        <v>72</v>
      </c>
      <c r="F34" s="96">
        <v>0.0</v>
      </c>
      <c r="G34" s="97">
        <f t="shared" si="5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92"/>
      <c r="B35" s="93"/>
      <c r="C35" s="94">
        <v>1.0</v>
      </c>
      <c r="D35" s="94">
        <v>1.0</v>
      </c>
      <c r="E35" s="95" t="s">
        <v>72</v>
      </c>
      <c r="F35" s="96">
        <v>0.0</v>
      </c>
      <c r="G35" s="97">
        <f t="shared" si="5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92"/>
      <c r="B36" s="93"/>
      <c r="C36" s="94">
        <v>1.0</v>
      </c>
      <c r="D36" s="94">
        <v>1.0</v>
      </c>
      <c r="E36" s="95" t="s">
        <v>72</v>
      </c>
      <c r="F36" s="96">
        <v>0.0</v>
      </c>
      <c r="G36" s="97">
        <f t="shared" si="5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92"/>
      <c r="B37" s="93"/>
      <c r="C37" s="94">
        <v>1.0</v>
      </c>
      <c r="D37" s="94">
        <v>1.0</v>
      </c>
      <c r="E37" s="95" t="s">
        <v>72</v>
      </c>
      <c r="F37" s="96">
        <v>0.0</v>
      </c>
      <c r="G37" s="97">
        <f t="shared" si="5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92"/>
      <c r="B38" s="93"/>
      <c r="C38" s="94">
        <v>1.0</v>
      </c>
      <c r="D38" s="94">
        <v>1.0</v>
      </c>
      <c r="E38" s="95" t="s">
        <v>72</v>
      </c>
      <c r="F38" s="96">
        <v>0.0</v>
      </c>
      <c r="G38" s="97">
        <f t="shared" si="5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98"/>
      <c r="B39" s="93"/>
      <c r="C39" s="94">
        <v>1.0</v>
      </c>
      <c r="D39" s="94">
        <v>1.0</v>
      </c>
      <c r="E39" s="95" t="s">
        <v>72</v>
      </c>
      <c r="F39" s="96">
        <v>0.0</v>
      </c>
      <c r="G39" s="97">
        <f t="shared" si="5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105">
        <v>10.0</v>
      </c>
      <c r="B40" s="100" t="s">
        <v>85</v>
      </c>
      <c r="C40" s="101"/>
      <c r="D40" s="102"/>
      <c r="E40" s="102"/>
      <c r="F40" s="103"/>
      <c r="G40" s="104">
        <f>SUM(G32:G39)</f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34.5" customHeight="1">
      <c r="A41" s="90">
        <v>12.0</v>
      </c>
      <c r="B41" s="106" t="s">
        <v>86</v>
      </c>
      <c r="C41" s="35"/>
      <c r="D41" s="35"/>
      <c r="E41" s="35"/>
      <c r="F41" s="35"/>
      <c r="G41" s="3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92"/>
      <c r="B42" s="93"/>
      <c r="C42" s="94">
        <v>1.0</v>
      </c>
      <c r="D42" s="94">
        <v>1.0</v>
      </c>
      <c r="E42" s="95" t="s">
        <v>72</v>
      </c>
      <c r="F42" s="96">
        <v>0.0</v>
      </c>
      <c r="G42" s="97">
        <f t="shared" ref="G42:G49" si="6">C42*D42*F42</f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92"/>
      <c r="B43" s="93"/>
      <c r="C43" s="94">
        <v>1.0</v>
      </c>
      <c r="D43" s="94">
        <v>1.0</v>
      </c>
      <c r="E43" s="95" t="s">
        <v>72</v>
      </c>
      <c r="F43" s="96">
        <v>0.0</v>
      </c>
      <c r="G43" s="97">
        <f t="shared" si="6"/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92"/>
      <c r="B44" s="93"/>
      <c r="C44" s="94">
        <v>1.0</v>
      </c>
      <c r="D44" s="94">
        <v>1.0</v>
      </c>
      <c r="E44" s="95" t="s">
        <v>72</v>
      </c>
      <c r="F44" s="96">
        <v>0.0</v>
      </c>
      <c r="G44" s="97">
        <f t="shared" si="6"/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92"/>
      <c r="B45" s="93"/>
      <c r="C45" s="94">
        <v>1.0</v>
      </c>
      <c r="D45" s="94">
        <v>1.0</v>
      </c>
      <c r="E45" s="95" t="s">
        <v>72</v>
      </c>
      <c r="F45" s="96">
        <v>0.0</v>
      </c>
      <c r="G45" s="97">
        <f t="shared" si="6"/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92"/>
      <c r="B46" s="93"/>
      <c r="C46" s="94">
        <v>1.0</v>
      </c>
      <c r="D46" s="94">
        <v>1.0</v>
      </c>
      <c r="E46" s="95" t="s">
        <v>72</v>
      </c>
      <c r="F46" s="96">
        <v>0.0</v>
      </c>
      <c r="G46" s="97">
        <f t="shared" si="6"/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92"/>
      <c r="B47" s="93"/>
      <c r="C47" s="94">
        <v>1.0</v>
      </c>
      <c r="D47" s="94">
        <v>1.0</v>
      </c>
      <c r="E47" s="95" t="s">
        <v>72</v>
      </c>
      <c r="F47" s="96">
        <v>0.0</v>
      </c>
      <c r="G47" s="97">
        <f t="shared" si="6"/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92"/>
      <c r="B48" s="93"/>
      <c r="C48" s="94">
        <v>1.0</v>
      </c>
      <c r="D48" s="94">
        <v>1.0</v>
      </c>
      <c r="E48" s="95" t="s">
        <v>72</v>
      </c>
      <c r="F48" s="96">
        <v>0.0</v>
      </c>
      <c r="G48" s="97">
        <f t="shared" si="6"/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98"/>
      <c r="B49" s="93"/>
      <c r="C49" s="94">
        <v>1.0</v>
      </c>
      <c r="D49" s="94">
        <v>1.0</v>
      </c>
      <c r="E49" s="95" t="s">
        <v>72</v>
      </c>
      <c r="F49" s="96">
        <v>0.0</v>
      </c>
      <c r="G49" s="97">
        <f t="shared" si="6"/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105">
        <v>12.0</v>
      </c>
      <c r="B50" s="100" t="s">
        <v>87</v>
      </c>
      <c r="C50" s="101"/>
      <c r="D50" s="102"/>
      <c r="E50" s="102"/>
      <c r="F50" s="103"/>
      <c r="G50" s="104">
        <f>SUM(G42:G49)</f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34.5" customHeight="1">
      <c r="A51" s="107">
        <v>13.0</v>
      </c>
      <c r="B51" s="106" t="s">
        <v>88</v>
      </c>
      <c r="C51" s="35"/>
      <c r="D51" s="35"/>
      <c r="E51" s="35"/>
      <c r="F51" s="35"/>
      <c r="G51" s="3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92"/>
      <c r="B52" s="93"/>
      <c r="C52" s="94">
        <v>1.0</v>
      </c>
      <c r="D52" s="94">
        <v>1.0</v>
      </c>
      <c r="E52" s="95" t="s">
        <v>72</v>
      </c>
      <c r="F52" s="96">
        <v>0.0</v>
      </c>
      <c r="G52" s="97">
        <f t="shared" ref="G52:G61" si="7">C52*D52*F52</f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92"/>
      <c r="B53" s="93"/>
      <c r="C53" s="94">
        <v>1.0</v>
      </c>
      <c r="D53" s="94">
        <v>1.0</v>
      </c>
      <c r="E53" s="95" t="s">
        <v>72</v>
      </c>
      <c r="F53" s="96">
        <v>0.0</v>
      </c>
      <c r="G53" s="97">
        <f t="shared" si="7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92"/>
      <c r="B54" s="93"/>
      <c r="C54" s="94">
        <v>1.0</v>
      </c>
      <c r="D54" s="94">
        <v>1.0</v>
      </c>
      <c r="E54" s="95" t="s">
        <v>72</v>
      </c>
      <c r="F54" s="96">
        <v>0.0</v>
      </c>
      <c r="G54" s="97">
        <f t="shared" si="7"/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92"/>
      <c r="B55" s="93"/>
      <c r="C55" s="94">
        <v>1.0</v>
      </c>
      <c r="D55" s="94">
        <v>1.0</v>
      </c>
      <c r="E55" s="95" t="s">
        <v>72</v>
      </c>
      <c r="F55" s="96">
        <v>0.0</v>
      </c>
      <c r="G55" s="97">
        <f t="shared" si="7"/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92"/>
      <c r="B56" s="93"/>
      <c r="C56" s="94">
        <v>1.0</v>
      </c>
      <c r="D56" s="94">
        <v>1.0</v>
      </c>
      <c r="E56" s="95" t="s">
        <v>72</v>
      </c>
      <c r="F56" s="96">
        <v>0.0</v>
      </c>
      <c r="G56" s="97">
        <f t="shared" si="7"/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92"/>
      <c r="B57" s="93"/>
      <c r="C57" s="94">
        <v>1.0</v>
      </c>
      <c r="D57" s="94">
        <v>1.0</v>
      </c>
      <c r="E57" s="95" t="s">
        <v>72</v>
      </c>
      <c r="F57" s="96">
        <v>0.0</v>
      </c>
      <c r="G57" s="97">
        <f t="shared" si="7"/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92"/>
      <c r="B58" s="93"/>
      <c r="C58" s="94">
        <v>1.0</v>
      </c>
      <c r="D58" s="94">
        <v>1.0</v>
      </c>
      <c r="E58" s="95" t="s">
        <v>72</v>
      </c>
      <c r="F58" s="96">
        <v>0.0</v>
      </c>
      <c r="G58" s="97">
        <f t="shared" si="7"/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92"/>
      <c r="B59" s="93"/>
      <c r="C59" s="94">
        <v>1.0</v>
      </c>
      <c r="D59" s="94">
        <v>1.0</v>
      </c>
      <c r="E59" s="95" t="s">
        <v>72</v>
      </c>
      <c r="F59" s="96">
        <v>0.0</v>
      </c>
      <c r="G59" s="97">
        <f t="shared" si="7"/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92"/>
      <c r="B60" s="93"/>
      <c r="C60" s="94">
        <v>1.0</v>
      </c>
      <c r="D60" s="94">
        <v>1.0</v>
      </c>
      <c r="E60" s="95" t="s">
        <v>72</v>
      </c>
      <c r="F60" s="96">
        <v>0.0</v>
      </c>
      <c r="G60" s="97">
        <f t="shared" si="7"/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98"/>
      <c r="B61" s="93"/>
      <c r="C61" s="94">
        <v>1.0</v>
      </c>
      <c r="D61" s="94">
        <v>1.0</v>
      </c>
      <c r="E61" s="95" t="s">
        <v>72</v>
      </c>
      <c r="F61" s="96">
        <v>0.0</v>
      </c>
      <c r="G61" s="97">
        <f t="shared" si="7"/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105">
        <v>13.0</v>
      </c>
      <c r="B62" s="100" t="s">
        <v>89</v>
      </c>
      <c r="C62" s="101"/>
      <c r="D62" s="102"/>
      <c r="E62" s="102"/>
      <c r="F62" s="103"/>
      <c r="G62" s="104">
        <f>SUM(G52:G61)</f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34.5" customHeight="1">
      <c r="A63" s="107">
        <v>19.0</v>
      </c>
      <c r="B63" s="106" t="s">
        <v>90</v>
      </c>
      <c r="C63" s="35"/>
      <c r="D63" s="35"/>
      <c r="E63" s="35"/>
      <c r="F63" s="35"/>
      <c r="G63" s="3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92"/>
      <c r="B64" s="93"/>
      <c r="C64" s="94">
        <v>1.0</v>
      </c>
      <c r="D64" s="94">
        <v>1.0</v>
      </c>
      <c r="E64" s="95" t="s">
        <v>72</v>
      </c>
      <c r="F64" s="96">
        <v>0.0</v>
      </c>
      <c r="G64" s="97">
        <f t="shared" ref="G64:G67" si="8">C64*D64*F64</f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92"/>
      <c r="B65" s="93"/>
      <c r="C65" s="94">
        <v>1.0</v>
      </c>
      <c r="D65" s="94">
        <v>1.0</v>
      </c>
      <c r="E65" s="95" t="s">
        <v>72</v>
      </c>
      <c r="F65" s="96">
        <v>0.0</v>
      </c>
      <c r="G65" s="97">
        <f t="shared" si="8"/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92"/>
      <c r="B66" s="93"/>
      <c r="C66" s="94">
        <v>1.0</v>
      </c>
      <c r="D66" s="94">
        <v>1.0</v>
      </c>
      <c r="E66" s="95" t="s">
        <v>72</v>
      </c>
      <c r="F66" s="96">
        <v>0.0</v>
      </c>
      <c r="G66" s="97">
        <f t="shared" si="8"/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98"/>
      <c r="B67" s="93"/>
      <c r="C67" s="94">
        <v>1.0</v>
      </c>
      <c r="D67" s="94">
        <v>1.0</v>
      </c>
      <c r="E67" s="95" t="s">
        <v>72</v>
      </c>
      <c r="F67" s="96">
        <v>0.0</v>
      </c>
      <c r="G67" s="97">
        <f t="shared" si="8"/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105">
        <v>19.0</v>
      </c>
      <c r="B68" s="100" t="s">
        <v>91</v>
      </c>
      <c r="C68" s="101"/>
      <c r="D68" s="102"/>
      <c r="E68" s="102"/>
      <c r="F68" s="103"/>
      <c r="G68" s="104">
        <f>SUM(G64:G67)</f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3.25" customHeight="1">
      <c r="A69" s="107">
        <v>21.0</v>
      </c>
      <c r="B69" s="106" t="s">
        <v>92</v>
      </c>
      <c r="C69" s="35"/>
      <c r="D69" s="35"/>
      <c r="E69" s="35"/>
      <c r="F69" s="35"/>
      <c r="G69" s="3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92"/>
      <c r="B70" s="93"/>
      <c r="C70" s="94">
        <v>1.0</v>
      </c>
      <c r="D70" s="94">
        <v>1.0</v>
      </c>
      <c r="E70" s="95" t="s">
        <v>72</v>
      </c>
      <c r="F70" s="96">
        <v>0.0</v>
      </c>
      <c r="G70" s="97">
        <f t="shared" ref="G70:G76" si="9">C70*D70*F70</f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92"/>
      <c r="B71" s="93"/>
      <c r="C71" s="94">
        <v>1.0</v>
      </c>
      <c r="D71" s="94">
        <v>1.0</v>
      </c>
      <c r="E71" s="95" t="s">
        <v>72</v>
      </c>
      <c r="F71" s="96">
        <v>0.0</v>
      </c>
      <c r="G71" s="97">
        <f t="shared" si="9"/>
        <v>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92"/>
      <c r="B72" s="93"/>
      <c r="C72" s="94">
        <v>1.0</v>
      </c>
      <c r="D72" s="94">
        <v>1.0</v>
      </c>
      <c r="E72" s="95" t="s">
        <v>72</v>
      </c>
      <c r="F72" s="96">
        <v>0.0</v>
      </c>
      <c r="G72" s="97">
        <f t="shared" si="9"/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92"/>
      <c r="B73" s="93"/>
      <c r="C73" s="94">
        <v>1.0</v>
      </c>
      <c r="D73" s="94">
        <v>1.0</v>
      </c>
      <c r="E73" s="95" t="s">
        <v>72</v>
      </c>
      <c r="F73" s="96">
        <v>0.0</v>
      </c>
      <c r="G73" s="97">
        <f t="shared" si="9"/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92"/>
      <c r="B74" s="93"/>
      <c r="C74" s="94">
        <v>1.0</v>
      </c>
      <c r="D74" s="94">
        <v>1.0</v>
      </c>
      <c r="E74" s="95" t="s">
        <v>72</v>
      </c>
      <c r="F74" s="96">
        <v>0.0</v>
      </c>
      <c r="G74" s="97">
        <f t="shared" si="9"/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92"/>
      <c r="B75" s="93"/>
      <c r="C75" s="94">
        <v>1.0</v>
      </c>
      <c r="D75" s="94">
        <v>1.0</v>
      </c>
      <c r="E75" s="95" t="s">
        <v>72</v>
      </c>
      <c r="F75" s="96">
        <v>0.0</v>
      </c>
      <c r="G75" s="97">
        <f t="shared" si="9"/>
        <v>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98"/>
      <c r="B76" s="93"/>
      <c r="C76" s="94">
        <v>1.0</v>
      </c>
      <c r="D76" s="94">
        <v>1.0</v>
      </c>
      <c r="E76" s="95" t="s">
        <v>72</v>
      </c>
      <c r="F76" s="96">
        <v>0.0</v>
      </c>
      <c r="G76" s="97">
        <f t="shared" si="9"/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105">
        <v>21.0</v>
      </c>
      <c r="B77" s="100" t="s">
        <v>93</v>
      </c>
      <c r="C77" s="101"/>
      <c r="D77" s="102"/>
      <c r="E77" s="102"/>
      <c r="F77" s="103"/>
      <c r="G77" s="104">
        <f>SUM(G70:G76)</f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3.25" customHeight="1">
      <c r="A78" s="107">
        <v>28.0</v>
      </c>
      <c r="B78" s="106" t="s">
        <v>94</v>
      </c>
      <c r="C78" s="35"/>
      <c r="D78" s="35"/>
      <c r="E78" s="35"/>
      <c r="F78" s="35"/>
      <c r="G78" s="3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92"/>
      <c r="B79" s="93"/>
      <c r="C79" s="94">
        <v>1.0</v>
      </c>
      <c r="D79" s="94">
        <v>1.0</v>
      </c>
      <c r="E79" s="95" t="s">
        <v>72</v>
      </c>
      <c r="F79" s="96">
        <v>0.0</v>
      </c>
      <c r="G79" s="97">
        <f t="shared" ref="G79:G82" si="10">C79*D79*F79</f>
        <v>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92"/>
      <c r="B80" s="93"/>
      <c r="C80" s="94">
        <v>1.0</v>
      </c>
      <c r="D80" s="94">
        <v>1.0</v>
      </c>
      <c r="E80" s="95" t="s">
        <v>72</v>
      </c>
      <c r="F80" s="96">
        <v>0.0</v>
      </c>
      <c r="G80" s="97">
        <f t="shared" si="10"/>
        <v>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92"/>
      <c r="B81" s="93"/>
      <c r="C81" s="94">
        <v>1.0</v>
      </c>
      <c r="D81" s="94">
        <v>1.0</v>
      </c>
      <c r="E81" s="95" t="s">
        <v>72</v>
      </c>
      <c r="F81" s="96">
        <v>0.0</v>
      </c>
      <c r="G81" s="97">
        <f t="shared" si="10"/>
        <v>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98"/>
      <c r="B82" s="93"/>
      <c r="C82" s="94">
        <v>1.0</v>
      </c>
      <c r="D82" s="94">
        <v>1.0</v>
      </c>
      <c r="E82" s="95" t="s">
        <v>72</v>
      </c>
      <c r="F82" s="96">
        <v>0.0</v>
      </c>
      <c r="G82" s="97">
        <f t="shared" si="10"/>
        <v>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105">
        <v>28.0</v>
      </c>
      <c r="B83" s="100" t="s">
        <v>95</v>
      </c>
      <c r="C83" s="101"/>
      <c r="D83" s="102"/>
      <c r="E83" s="102"/>
      <c r="F83" s="103"/>
      <c r="G83" s="104">
        <f>SUM(G79:G82)</f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3.25" customHeight="1">
      <c r="A84" s="107">
        <v>31.0</v>
      </c>
      <c r="B84" s="106" t="s">
        <v>96</v>
      </c>
      <c r="C84" s="35"/>
      <c r="D84" s="35"/>
      <c r="E84" s="35"/>
      <c r="F84" s="35"/>
      <c r="G84" s="3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92"/>
      <c r="B85" s="93"/>
      <c r="C85" s="94">
        <v>1.0</v>
      </c>
      <c r="D85" s="94">
        <v>1.0</v>
      </c>
      <c r="E85" s="95" t="s">
        <v>72</v>
      </c>
      <c r="F85" s="96">
        <v>0.0</v>
      </c>
      <c r="G85" s="97">
        <f t="shared" ref="G85:G91" si="11">C85*D85*F85</f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92"/>
      <c r="B86" s="93"/>
      <c r="C86" s="94">
        <v>1.0</v>
      </c>
      <c r="D86" s="94">
        <v>1.0</v>
      </c>
      <c r="E86" s="95" t="s">
        <v>72</v>
      </c>
      <c r="F86" s="96">
        <v>0.0</v>
      </c>
      <c r="G86" s="97">
        <f t="shared" si="11"/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92"/>
      <c r="B87" s="93"/>
      <c r="C87" s="94">
        <v>1.0</v>
      </c>
      <c r="D87" s="94">
        <v>1.0</v>
      </c>
      <c r="E87" s="95" t="s">
        <v>72</v>
      </c>
      <c r="F87" s="96">
        <v>0.0</v>
      </c>
      <c r="G87" s="97">
        <f t="shared" si="11"/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92"/>
      <c r="B88" s="93"/>
      <c r="C88" s="94">
        <v>1.0</v>
      </c>
      <c r="D88" s="94">
        <v>1.0</v>
      </c>
      <c r="E88" s="95" t="s">
        <v>72</v>
      </c>
      <c r="F88" s="96">
        <v>0.0</v>
      </c>
      <c r="G88" s="97">
        <f t="shared" si="11"/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92"/>
      <c r="B89" s="93"/>
      <c r="C89" s="94">
        <v>1.0</v>
      </c>
      <c r="D89" s="94">
        <v>1.0</v>
      </c>
      <c r="E89" s="95" t="s">
        <v>72</v>
      </c>
      <c r="F89" s="96">
        <v>0.0</v>
      </c>
      <c r="G89" s="97">
        <f t="shared" si="11"/>
        <v>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92"/>
      <c r="B90" s="93"/>
      <c r="C90" s="94">
        <v>1.0</v>
      </c>
      <c r="D90" s="94">
        <v>1.0</v>
      </c>
      <c r="E90" s="95" t="s">
        <v>72</v>
      </c>
      <c r="F90" s="96">
        <v>0.0</v>
      </c>
      <c r="G90" s="97">
        <f t="shared" si="11"/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98"/>
      <c r="B91" s="93"/>
      <c r="C91" s="94">
        <v>1.0</v>
      </c>
      <c r="D91" s="94">
        <v>1.0</v>
      </c>
      <c r="E91" s="95" t="s">
        <v>72</v>
      </c>
      <c r="F91" s="96">
        <v>0.0</v>
      </c>
      <c r="G91" s="97">
        <f t="shared" si="11"/>
        <v>0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ht="12.0" customHeight="1">
      <c r="A92" s="105">
        <v>31.0</v>
      </c>
      <c r="B92" s="100" t="s">
        <v>97</v>
      </c>
      <c r="C92" s="101"/>
      <c r="D92" s="102"/>
      <c r="E92" s="102"/>
      <c r="F92" s="103"/>
      <c r="G92" s="104">
        <f>SUM(G85:G91)</f>
        <v>0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ht="36.0" customHeight="1">
      <c r="A93" s="107">
        <v>32.0</v>
      </c>
      <c r="B93" s="106" t="s">
        <v>98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ht="12.0" customHeight="1">
      <c r="A94" s="92"/>
      <c r="B94" s="93"/>
      <c r="C94" s="94">
        <v>1.0</v>
      </c>
      <c r="D94" s="94">
        <v>1.0</v>
      </c>
      <c r="E94" s="95" t="s">
        <v>72</v>
      </c>
      <c r="F94" s="96">
        <v>0.0</v>
      </c>
      <c r="G94" s="97">
        <f t="shared" ref="G94:G97" si="12">C94*D94*F94</f>
        <v>0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ht="12.0" customHeight="1">
      <c r="A95" s="92"/>
      <c r="B95" s="93"/>
      <c r="C95" s="94">
        <v>1.0</v>
      </c>
      <c r="D95" s="94">
        <v>1.0</v>
      </c>
      <c r="E95" s="95" t="s">
        <v>72</v>
      </c>
      <c r="F95" s="96">
        <v>0.0</v>
      </c>
      <c r="G95" s="97">
        <f t="shared" si="12"/>
        <v>0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ht="12.0" customHeight="1">
      <c r="A96" s="92"/>
      <c r="B96" s="93"/>
      <c r="C96" s="94">
        <v>1.0</v>
      </c>
      <c r="D96" s="94">
        <v>1.0</v>
      </c>
      <c r="E96" s="95" t="s">
        <v>72</v>
      </c>
      <c r="F96" s="96">
        <v>0.0</v>
      </c>
      <c r="G96" s="97">
        <f t="shared" si="12"/>
        <v>0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ht="12.0" customHeight="1">
      <c r="A97" s="98"/>
      <c r="B97" s="93"/>
      <c r="C97" s="94">
        <v>1.0</v>
      </c>
      <c r="D97" s="94">
        <v>1.0</v>
      </c>
      <c r="E97" s="95" t="s">
        <v>72</v>
      </c>
      <c r="F97" s="96">
        <v>0.0</v>
      </c>
      <c r="G97" s="97">
        <f t="shared" si="12"/>
        <v>0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ht="12.0" customHeight="1">
      <c r="A98" s="105">
        <v>32.0</v>
      </c>
      <c r="B98" s="100" t="s">
        <v>99</v>
      </c>
      <c r="C98" s="101"/>
      <c r="D98" s="102"/>
      <c r="E98" s="102"/>
      <c r="F98" s="103"/>
      <c r="G98" s="104">
        <f>SUM(G94:G97)</f>
        <v>0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ht="23.25" customHeight="1">
      <c r="A99" s="107">
        <v>34.0</v>
      </c>
      <c r="B99" s="106" t="s">
        <v>100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ht="12.0" customHeight="1">
      <c r="A100" s="92"/>
      <c r="B100" s="93"/>
      <c r="C100" s="94">
        <v>1.0</v>
      </c>
      <c r="D100" s="94">
        <v>1.0</v>
      </c>
      <c r="E100" s="95" t="s">
        <v>72</v>
      </c>
      <c r="F100" s="96">
        <v>0.0</v>
      </c>
      <c r="G100" s="97">
        <f t="shared" ref="G100:G105" si="13">C100*D100*F100</f>
        <v>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ht="12.0" customHeight="1">
      <c r="A101" s="92"/>
      <c r="B101" s="93"/>
      <c r="C101" s="94">
        <v>1.0</v>
      </c>
      <c r="D101" s="94">
        <v>1.0</v>
      </c>
      <c r="E101" s="95" t="s">
        <v>72</v>
      </c>
      <c r="F101" s="96">
        <v>0.0</v>
      </c>
      <c r="G101" s="97">
        <f t="shared" si="13"/>
        <v>0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ht="12.0" customHeight="1">
      <c r="A102" s="92"/>
      <c r="B102" s="93"/>
      <c r="C102" s="94">
        <v>1.0</v>
      </c>
      <c r="D102" s="94">
        <v>1.0</v>
      </c>
      <c r="E102" s="95" t="s">
        <v>72</v>
      </c>
      <c r="F102" s="96">
        <v>0.0</v>
      </c>
      <c r="G102" s="97">
        <f t="shared" si="13"/>
        <v>0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ht="12.0" customHeight="1">
      <c r="A103" s="92"/>
      <c r="B103" s="93"/>
      <c r="C103" s="94">
        <v>1.0</v>
      </c>
      <c r="D103" s="94">
        <v>1.0</v>
      </c>
      <c r="E103" s="95" t="s">
        <v>72</v>
      </c>
      <c r="F103" s="96">
        <v>0.0</v>
      </c>
      <c r="G103" s="97">
        <f t="shared" si="13"/>
        <v>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92"/>
      <c r="B104" s="93"/>
      <c r="C104" s="94">
        <v>1.0</v>
      </c>
      <c r="D104" s="94">
        <v>1.0</v>
      </c>
      <c r="E104" s="95" t="s">
        <v>72</v>
      </c>
      <c r="F104" s="96">
        <v>0.0</v>
      </c>
      <c r="G104" s="97">
        <f t="shared" si="13"/>
        <v>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98"/>
      <c r="B105" s="93"/>
      <c r="C105" s="94">
        <v>1.0</v>
      </c>
      <c r="D105" s="94">
        <v>1.0</v>
      </c>
      <c r="E105" s="95" t="s">
        <v>72</v>
      </c>
      <c r="F105" s="96">
        <v>0.0</v>
      </c>
      <c r="G105" s="97">
        <f t="shared" si="13"/>
        <v>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105">
        <v>34.0</v>
      </c>
      <c r="B106" s="100" t="s">
        <v>101</v>
      </c>
      <c r="C106" s="101"/>
      <c r="D106" s="102"/>
      <c r="E106" s="102"/>
      <c r="F106" s="103"/>
      <c r="G106" s="104">
        <f>SUM(G100:G105)</f>
        <v>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34.5" customHeight="1">
      <c r="A107" s="107">
        <v>36.0</v>
      </c>
      <c r="B107" s="106" t="s">
        <v>102</v>
      </c>
      <c r="C107" s="35"/>
      <c r="D107" s="35"/>
      <c r="E107" s="35"/>
      <c r="F107" s="35"/>
      <c r="G107" s="3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92"/>
      <c r="B108" s="93"/>
      <c r="C108" s="94">
        <v>1.0</v>
      </c>
      <c r="D108" s="94">
        <v>1.0</v>
      </c>
      <c r="E108" s="95" t="s">
        <v>72</v>
      </c>
      <c r="F108" s="96">
        <v>0.0</v>
      </c>
      <c r="G108" s="97">
        <f t="shared" ref="G108:G113" si="14">C108*D108*F108</f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92"/>
      <c r="B109" s="93"/>
      <c r="C109" s="94">
        <v>1.0</v>
      </c>
      <c r="D109" s="94">
        <v>1.0</v>
      </c>
      <c r="E109" s="95" t="s">
        <v>72</v>
      </c>
      <c r="F109" s="96">
        <v>0.0</v>
      </c>
      <c r="G109" s="97">
        <f t="shared" si="14"/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92"/>
      <c r="B110" s="93"/>
      <c r="C110" s="94">
        <v>1.0</v>
      </c>
      <c r="D110" s="94">
        <v>1.0</v>
      </c>
      <c r="E110" s="95" t="s">
        <v>72</v>
      </c>
      <c r="F110" s="96">
        <v>0.0</v>
      </c>
      <c r="G110" s="97">
        <f t="shared" si="14"/>
        <v>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92"/>
      <c r="B111" s="93"/>
      <c r="C111" s="94">
        <v>1.0</v>
      </c>
      <c r="D111" s="94">
        <v>1.0</v>
      </c>
      <c r="E111" s="95" t="s">
        <v>72</v>
      </c>
      <c r="F111" s="96">
        <v>0.0</v>
      </c>
      <c r="G111" s="97">
        <f t="shared" si="14"/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92"/>
      <c r="B112" s="93"/>
      <c r="C112" s="94">
        <v>1.0</v>
      </c>
      <c r="D112" s="94">
        <v>1.0</v>
      </c>
      <c r="E112" s="95" t="s">
        <v>72</v>
      </c>
      <c r="F112" s="96">
        <v>0.0</v>
      </c>
      <c r="G112" s="97">
        <f t="shared" si="14"/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98"/>
      <c r="B113" s="93"/>
      <c r="C113" s="94">
        <v>1.0</v>
      </c>
      <c r="D113" s="94">
        <v>1.0</v>
      </c>
      <c r="E113" s="95" t="s">
        <v>72</v>
      </c>
      <c r="F113" s="96">
        <v>0.0</v>
      </c>
      <c r="G113" s="97">
        <f t="shared" si="14"/>
        <v>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105">
        <v>36.0</v>
      </c>
      <c r="B114" s="100" t="s">
        <v>103</v>
      </c>
      <c r="C114" s="101"/>
      <c r="D114" s="102"/>
      <c r="E114" s="102"/>
      <c r="F114" s="103"/>
      <c r="G114" s="104">
        <f>SUM(G108:G113)</f>
        <v>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3.25" customHeight="1">
      <c r="A115" s="107">
        <v>41.0</v>
      </c>
      <c r="B115" s="106" t="s">
        <v>104</v>
      </c>
      <c r="C115" s="35"/>
      <c r="D115" s="35"/>
      <c r="E115" s="35"/>
      <c r="F115" s="35"/>
      <c r="G115" s="3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92"/>
      <c r="B116" s="93"/>
      <c r="C116" s="94">
        <v>1.0</v>
      </c>
      <c r="D116" s="94">
        <v>1.0</v>
      </c>
      <c r="E116" s="95" t="s">
        <v>72</v>
      </c>
      <c r="F116" s="96">
        <v>0.0</v>
      </c>
      <c r="G116" s="97">
        <f t="shared" ref="G116:G119" si="15">C116*D116*F116</f>
        <v>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92"/>
      <c r="B117" s="93"/>
      <c r="C117" s="94">
        <v>1.0</v>
      </c>
      <c r="D117" s="94">
        <v>1.0</v>
      </c>
      <c r="E117" s="95" t="s">
        <v>72</v>
      </c>
      <c r="F117" s="96">
        <v>0.0</v>
      </c>
      <c r="G117" s="97">
        <f t="shared" si="15"/>
        <v>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92"/>
      <c r="B118" s="93"/>
      <c r="C118" s="94">
        <v>1.0</v>
      </c>
      <c r="D118" s="94">
        <v>1.0</v>
      </c>
      <c r="E118" s="95" t="s">
        <v>72</v>
      </c>
      <c r="F118" s="96">
        <v>0.0</v>
      </c>
      <c r="G118" s="97">
        <f t="shared" si="15"/>
        <v>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98"/>
      <c r="B119" s="93"/>
      <c r="C119" s="94">
        <v>1.0</v>
      </c>
      <c r="D119" s="94">
        <v>1.0</v>
      </c>
      <c r="E119" s="95" t="s">
        <v>72</v>
      </c>
      <c r="F119" s="96">
        <v>0.0</v>
      </c>
      <c r="G119" s="97">
        <f t="shared" si="15"/>
        <v>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105">
        <v>41.0</v>
      </c>
      <c r="B120" s="100" t="s">
        <v>105</v>
      </c>
      <c r="C120" s="101"/>
      <c r="D120" s="102"/>
      <c r="E120" s="102"/>
      <c r="F120" s="103"/>
      <c r="G120" s="104">
        <f>SUM(G116:G119)</f>
        <v>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3.25" customHeight="1">
      <c r="A121" s="107">
        <v>45.0</v>
      </c>
      <c r="B121" s="106" t="s">
        <v>106</v>
      </c>
      <c r="C121" s="35"/>
      <c r="D121" s="35"/>
      <c r="E121" s="35"/>
      <c r="F121" s="35"/>
      <c r="G121" s="3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92"/>
      <c r="B122" s="93"/>
      <c r="C122" s="94">
        <v>1.0</v>
      </c>
      <c r="D122" s="94">
        <v>1.0</v>
      </c>
      <c r="E122" s="95" t="s">
        <v>72</v>
      </c>
      <c r="F122" s="96">
        <v>0.0</v>
      </c>
      <c r="G122" s="97">
        <f t="shared" ref="G122:G126" si="16">C122*D122*F122</f>
        <v>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92"/>
      <c r="B123" s="93"/>
      <c r="C123" s="94">
        <v>1.0</v>
      </c>
      <c r="D123" s="94">
        <v>1.0</v>
      </c>
      <c r="E123" s="95" t="s">
        <v>72</v>
      </c>
      <c r="F123" s="96">
        <v>0.0</v>
      </c>
      <c r="G123" s="97">
        <f t="shared" si="16"/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92"/>
      <c r="B124" s="93"/>
      <c r="C124" s="94">
        <v>1.0</v>
      </c>
      <c r="D124" s="94">
        <v>1.0</v>
      </c>
      <c r="E124" s="95" t="s">
        <v>72</v>
      </c>
      <c r="F124" s="96">
        <v>0.0</v>
      </c>
      <c r="G124" s="97">
        <f t="shared" si="16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92"/>
      <c r="B125" s="93"/>
      <c r="C125" s="94">
        <v>1.0</v>
      </c>
      <c r="D125" s="94">
        <v>1.0</v>
      </c>
      <c r="E125" s="95" t="s">
        <v>72</v>
      </c>
      <c r="F125" s="96">
        <v>0.0</v>
      </c>
      <c r="G125" s="97">
        <f t="shared" si="16"/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98"/>
      <c r="B126" s="93"/>
      <c r="C126" s="94">
        <v>1.0</v>
      </c>
      <c r="D126" s="94">
        <v>1.0</v>
      </c>
      <c r="E126" s="95" t="s">
        <v>72</v>
      </c>
      <c r="F126" s="96">
        <v>0.0</v>
      </c>
      <c r="G126" s="97">
        <f t="shared" si="16"/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105">
        <v>45.0</v>
      </c>
      <c r="B127" s="100" t="s">
        <v>107</v>
      </c>
      <c r="C127" s="101"/>
      <c r="D127" s="102"/>
      <c r="E127" s="102"/>
      <c r="F127" s="103"/>
      <c r="G127" s="104">
        <f>SUM(G122:G126)</f>
        <v>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3.25" customHeight="1">
      <c r="A128" s="107">
        <v>50.0</v>
      </c>
      <c r="B128" s="106" t="s">
        <v>108</v>
      </c>
      <c r="C128" s="35"/>
      <c r="D128" s="35"/>
      <c r="E128" s="35"/>
      <c r="F128" s="35"/>
      <c r="G128" s="3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92"/>
      <c r="B129" s="93"/>
      <c r="C129" s="94">
        <v>1.0</v>
      </c>
      <c r="D129" s="94">
        <v>1.0</v>
      </c>
      <c r="E129" s="95" t="s">
        <v>72</v>
      </c>
      <c r="F129" s="96">
        <v>0.0</v>
      </c>
      <c r="G129" s="97">
        <f t="shared" ref="G129:G134" si="17">C129*D129*F129</f>
        <v>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92"/>
      <c r="B130" s="93"/>
      <c r="C130" s="94">
        <v>1.0</v>
      </c>
      <c r="D130" s="94">
        <v>1.0</v>
      </c>
      <c r="E130" s="95" t="s">
        <v>72</v>
      </c>
      <c r="F130" s="96">
        <v>0.0</v>
      </c>
      <c r="G130" s="97">
        <f t="shared" si="17"/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92"/>
      <c r="B131" s="93"/>
      <c r="C131" s="94">
        <v>1.0</v>
      </c>
      <c r="D131" s="94">
        <v>1.0</v>
      </c>
      <c r="E131" s="95" t="s">
        <v>72</v>
      </c>
      <c r="F131" s="96">
        <v>0.0</v>
      </c>
      <c r="G131" s="97">
        <f t="shared" si="17"/>
        <v>0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92"/>
      <c r="B132" s="93"/>
      <c r="C132" s="94">
        <v>1.0</v>
      </c>
      <c r="D132" s="94">
        <v>1.0</v>
      </c>
      <c r="E132" s="95" t="s">
        <v>72</v>
      </c>
      <c r="F132" s="96">
        <v>0.0</v>
      </c>
      <c r="G132" s="97">
        <f t="shared" si="17"/>
        <v>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92"/>
      <c r="B133" s="93"/>
      <c r="C133" s="94">
        <v>1.0</v>
      </c>
      <c r="D133" s="94">
        <v>1.0</v>
      </c>
      <c r="E133" s="95" t="s">
        <v>72</v>
      </c>
      <c r="F133" s="96">
        <v>0.0</v>
      </c>
      <c r="G133" s="97">
        <f t="shared" si="17"/>
        <v>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98"/>
      <c r="B134" s="93"/>
      <c r="C134" s="94">
        <v>1.0</v>
      </c>
      <c r="D134" s="94">
        <v>1.0</v>
      </c>
      <c r="E134" s="95" t="s">
        <v>72</v>
      </c>
      <c r="F134" s="96">
        <v>0.0</v>
      </c>
      <c r="G134" s="97">
        <f t="shared" si="17"/>
        <v>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105">
        <v>50.0</v>
      </c>
      <c r="B135" s="100" t="s">
        <v>109</v>
      </c>
      <c r="C135" s="101"/>
      <c r="D135" s="102"/>
      <c r="E135" s="102"/>
      <c r="F135" s="103"/>
      <c r="G135" s="104">
        <f>SUM(G129:G134)</f>
        <v>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108"/>
      <c r="B136" s="3"/>
      <c r="C136" s="3"/>
      <c r="D136" s="26"/>
      <c r="E136" s="26"/>
      <c r="F136" s="26"/>
      <c r="G136" s="109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43" t="s">
        <v>38</v>
      </c>
      <c r="B137" s="11"/>
      <c r="C137" s="11"/>
      <c r="D137" s="11"/>
      <c r="E137" s="11"/>
      <c r="F137" s="47"/>
      <c r="G137" s="104">
        <f>G135+G127+G120+G114+G106+G98+G92+G83+G77+G68+G62+G50+G40</f>
        <v>0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108"/>
      <c r="B138" s="3"/>
      <c r="C138" s="3"/>
      <c r="D138" s="26"/>
      <c r="E138" s="26"/>
      <c r="F138" s="26"/>
      <c r="G138" s="109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85" t="s">
        <v>15</v>
      </c>
      <c r="B139" s="86" t="s">
        <v>65</v>
      </c>
      <c r="C139" s="87" t="s">
        <v>66</v>
      </c>
      <c r="D139" s="87" t="s">
        <v>67</v>
      </c>
      <c r="E139" s="87" t="s">
        <v>68</v>
      </c>
      <c r="F139" s="88" t="s">
        <v>69</v>
      </c>
      <c r="G139" s="89" t="s">
        <v>70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3.25" customHeight="1">
      <c r="A140" s="107">
        <v>60.0</v>
      </c>
      <c r="B140" s="106" t="s">
        <v>110</v>
      </c>
      <c r="C140" s="35"/>
      <c r="D140" s="35"/>
      <c r="E140" s="35"/>
      <c r="F140" s="35"/>
      <c r="G140" s="3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92"/>
      <c r="B141" s="93"/>
      <c r="C141" s="94">
        <v>1.0</v>
      </c>
      <c r="D141" s="94">
        <v>1.0</v>
      </c>
      <c r="E141" s="95" t="s">
        <v>72</v>
      </c>
      <c r="F141" s="96">
        <v>0.0</v>
      </c>
      <c r="G141" s="97">
        <f t="shared" ref="G141:G146" si="18">C141*D141*F141</f>
        <v>0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92"/>
      <c r="B142" s="93"/>
      <c r="C142" s="94">
        <v>1.0</v>
      </c>
      <c r="D142" s="94">
        <v>1.0</v>
      </c>
      <c r="E142" s="95" t="s">
        <v>72</v>
      </c>
      <c r="F142" s="96">
        <v>0.0</v>
      </c>
      <c r="G142" s="97">
        <f t="shared" si="18"/>
        <v>0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92"/>
      <c r="B143" s="93"/>
      <c r="C143" s="94">
        <v>1.0</v>
      </c>
      <c r="D143" s="94">
        <v>1.0</v>
      </c>
      <c r="E143" s="95" t="s">
        <v>72</v>
      </c>
      <c r="F143" s="96">
        <v>0.0</v>
      </c>
      <c r="G143" s="97">
        <f t="shared" si="18"/>
        <v>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92"/>
      <c r="B144" s="93"/>
      <c r="C144" s="94">
        <v>1.0</v>
      </c>
      <c r="D144" s="94">
        <v>1.0</v>
      </c>
      <c r="E144" s="95" t="s">
        <v>72</v>
      </c>
      <c r="F144" s="96">
        <v>0.0</v>
      </c>
      <c r="G144" s="97">
        <f t="shared" si="18"/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92"/>
      <c r="B145" s="93"/>
      <c r="C145" s="94">
        <v>1.0</v>
      </c>
      <c r="D145" s="94">
        <v>1.0</v>
      </c>
      <c r="E145" s="95" t="s">
        <v>72</v>
      </c>
      <c r="F145" s="96">
        <v>0.0</v>
      </c>
      <c r="G145" s="97">
        <f t="shared" si="18"/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98"/>
      <c r="B146" s="93"/>
      <c r="C146" s="94">
        <v>1.0</v>
      </c>
      <c r="D146" s="94">
        <v>1.0</v>
      </c>
      <c r="E146" s="95" t="s">
        <v>72</v>
      </c>
      <c r="F146" s="96">
        <v>0.0</v>
      </c>
      <c r="G146" s="97">
        <f t="shared" si="18"/>
        <v>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105">
        <v>60.0</v>
      </c>
      <c r="B147" s="100" t="s">
        <v>111</v>
      </c>
      <c r="C147" s="101"/>
      <c r="D147" s="102"/>
      <c r="E147" s="102"/>
      <c r="F147" s="103"/>
      <c r="G147" s="104">
        <f>SUM(G141:G146)</f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3.25" customHeight="1">
      <c r="A148" s="107">
        <v>62.0</v>
      </c>
      <c r="B148" s="106" t="s">
        <v>112</v>
      </c>
      <c r="C148" s="35"/>
      <c r="D148" s="35"/>
      <c r="E148" s="35"/>
      <c r="F148" s="35"/>
      <c r="G148" s="3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92"/>
      <c r="B149" s="93"/>
      <c r="C149" s="94">
        <v>1.0</v>
      </c>
      <c r="D149" s="94">
        <v>1.0</v>
      </c>
      <c r="E149" s="95" t="s">
        <v>72</v>
      </c>
      <c r="F149" s="96">
        <v>0.0</v>
      </c>
      <c r="G149" s="97">
        <f t="shared" ref="G149:G152" si="19">C149*D149*F149</f>
        <v>0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92"/>
      <c r="B150" s="93"/>
      <c r="C150" s="94">
        <v>1.0</v>
      </c>
      <c r="D150" s="94">
        <v>1.0</v>
      </c>
      <c r="E150" s="95" t="s">
        <v>72</v>
      </c>
      <c r="F150" s="96">
        <v>0.0</v>
      </c>
      <c r="G150" s="97">
        <f t="shared" si="19"/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92"/>
      <c r="B151" s="93"/>
      <c r="C151" s="94">
        <v>1.0</v>
      </c>
      <c r="D151" s="94">
        <v>1.0</v>
      </c>
      <c r="E151" s="95" t="s">
        <v>72</v>
      </c>
      <c r="F151" s="96">
        <v>0.0</v>
      </c>
      <c r="G151" s="97">
        <f t="shared" si="19"/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98"/>
      <c r="B152" s="93"/>
      <c r="C152" s="94">
        <v>1.0</v>
      </c>
      <c r="D152" s="94">
        <v>1.0</v>
      </c>
      <c r="E152" s="95" t="s">
        <v>72</v>
      </c>
      <c r="F152" s="96">
        <v>0.0</v>
      </c>
      <c r="G152" s="97">
        <f t="shared" si="19"/>
        <v>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105">
        <v>62.0</v>
      </c>
      <c r="B153" s="100" t="s">
        <v>113</v>
      </c>
      <c r="C153" s="101"/>
      <c r="D153" s="102"/>
      <c r="E153" s="102"/>
      <c r="F153" s="103"/>
      <c r="G153" s="104">
        <f>SUM(G149:G152)</f>
        <v>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34.5" customHeight="1">
      <c r="A154" s="107">
        <v>63.0</v>
      </c>
      <c r="B154" s="106" t="s">
        <v>114</v>
      </c>
      <c r="C154" s="35"/>
      <c r="D154" s="35"/>
      <c r="E154" s="35"/>
      <c r="F154" s="35"/>
      <c r="G154" s="3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92"/>
      <c r="B155" s="93"/>
      <c r="C155" s="94">
        <v>1.0</v>
      </c>
      <c r="D155" s="94">
        <v>1.0</v>
      </c>
      <c r="E155" s="95" t="s">
        <v>72</v>
      </c>
      <c r="F155" s="96">
        <v>0.0</v>
      </c>
      <c r="G155" s="97">
        <f t="shared" ref="G155:G160" si="20">C155*D155*F155</f>
        <v>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92"/>
      <c r="B156" s="93"/>
      <c r="C156" s="94">
        <v>1.0</v>
      </c>
      <c r="D156" s="94">
        <v>1.0</v>
      </c>
      <c r="E156" s="95" t="s">
        <v>72</v>
      </c>
      <c r="F156" s="96">
        <v>0.0</v>
      </c>
      <c r="G156" s="97">
        <f t="shared" si="20"/>
        <v>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92"/>
      <c r="B157" s="93"/>
      <c r="C157" s="94">
        <v>1.0</v>
      </c>
      <c r="D157" s="94">
        <v>1.0</v>
      </c>
      <c r="E157" s="95" t="s">
        <v>72</v>
      </c>
      <c r="F157" s="96">
        <v>0.0</v>
      </c>
      <c r="G157" s="97">
        <f t="shared" si="20"/>
        <v>0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92"/>
      <c r="B158" s="93"/>
      <c r="C158" s="94">
        <v>1.0</v>
      </c>
      <c r="D158" s="94">
        <v>1.0</v>
      </c>
      <c r="E158" s="95" t="s">
        <v>72</v>
      </c>
      <c r="F158" s="96">
        <v>0.0</v>
      </c>
      <c r="G158" s="97">
        <f t="shared" si="20"/>
        <v>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92"/>
      <c r="B159" s="93"/>
      <c r="C159" s="94">
        <v>1.0</v>
      </c>
      <c r="D159" s="94">
        <v>1.0</v>
      </c>
      <c r="E159" s="95" t="s">
        <v>72</v>
      </c>
      <c r="F159" s="96">
        <v>0.0</v>
      </c>
      <c r="G159" s="97">
        <f t="shared" si="20"/>
        <v>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98"/>
      <c r="B160" s="93"/>
      <c r="C160" s="94">
        <v>1.0</v>
      </c>
      <c r="D160" s="94">
        <v>1.0</v>
      </c>
      <c r="E160" s="95" t="s">
        <v>72</v>
      </c>
      <c r="F160" s="96">
        <v>0.0</v>
      </c>
      <c r="G160" s="97">
        <f t="shared" si="20"/>
        <v>0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105">
        <v>63.0</v>
      </c>
      <c r="B161" s="100" t="s">
        <v>115</v>
      </c>
      <c r="C161" s="101"/>
      <c r="D161" s="102"/>
      <c r="E161" s="102"/>
      <c r="F161" s="103"/>
      <c r="G161" s="104">
        <f>SUM(G155:G160)</f>
        <v>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45.75" customHeight="1">
      <c r="A162" s="107">
        <v>64.0</v>
      </c>
      <c r="B162" s="106" t="s">
        <v>116</v>
      </c>
      <c r="C162" s="35"/>
      <c r="D162" s="35"/>
      <c r="E162" s="35"/>
      <c r="F162" s="35"/>
      <c r="G162" s="3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92"/>
      <c r="B163" s="93"/>
      <c r="C163" s="94">
        <v>1.0</v>
      </c>
      <c r="D163" s="94">
        <v>1.0</v>
      </c>
      <c r="E163" s="95" t="s">
        <v>72</v>
      </c>
      <c r="F163" s="96">
        <v>0.0</v>
      </c>
      <c r="G163" s="97">
        <f t="shared" ref="G163:G169" si="21">C163*D163*F163</f>
        <v>0</v>
      </c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ht="12.0" customHeight="1">
      <c r="A164" s="92"/>
      <c r="B164" s="93"/>
      <c r="C164" s="94">
        <v>1.0</v>
      </c>
      <c r="D164" s="94">
        <v>1.0</v>
      </c>
      <c r="E164" s="95" t="s">
        <v>72</v>
      </c>
      <c r="F164" s="96">
        <v>0.0</v>
      </c>
      <c r="G164" s="97">
        <f t="shared" si="21"/>
        <v>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92"/>
      <c r="B165" s="93"/>
      <c r="C165" s="94">
        <v>1.0</v>
      </c>
      <c r="D165" s="94">
        <v>1.0</v>
      </c>
      <c r="E165" s="95" t="s">
        <v>72</v>
      </c>
      <c r="F165" s="96">
        <v>0.0</v>
      </c>
      <c r="G165" s="97">
        <f t="shared" si="21"/>
        <v>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92"/>
      <c r="B166" s="93"/>
      <c r="C166" s="94">
        <v>1.0</v>
      </c>
      <c r="D166" s="94">
        <v>1.0</v>
      </c>
      <c r="E166" s="95" t="s">
        <v>72</v>
      </c>
      <c r="F166" s="96">
        <v>0.0</v>
      </c>
      <c r="G166" s="97">
        <f t="shared" si="21"/>
        <v>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92"/>
      <c r="B167" s="93"/>
      <c r="C167" s="94">
        <v>1.0</v>
      </c>
      <c r="D167" s="94">
        <v>1.0</v>
      </c>
      <c r="E167" s="95" t="s">
        <v>72</v>
      </c>
      <c r="F167" s="96">
        <v>0.0</v>
      </c>
      <c r="G167" s="97">
        <f t="shared" si="21"/>
        <v>0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92"/>
      <c r="B168" s="93"/>
      <c r="C168" s="94">
        <v>1.0</v>
      </c>
      <c r="D168" s="94">
        <v>1.0</v>
      </c>
      <c r="E168" s="95" t="s">
        <v>72</v>
      </c>
      <c r="F168" s="96">
        <v>0.0</v>
      </c>
      <c r="G168" s="97">
        <f t="shared" si="21"/>
        <v>0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98"/>
      <c r="B169" s="93"/>
      <c r="C169" s="94">
        <v>1.0</v>
      </c>
      <c r="D169" s="94">
        <v>1.0</v>
      </c>
      <c r="E169" s="95" t="s">
        <v>72</v>
      </c>
      <c r="F169" s="96">
        <v>0.0</v>
      </c>
      <c r="G169" s="97">
        <f t="shared" si="21"/>
        <v>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105">
        <v>64.0</v>
      </c>
      <c r="B170" s="100" t="s">
        <v>117</v>
      </c>
      <c r="C170" s="101"/>
      <c r="D170" s="102"/>
      <c r="E170" s="102"/>
      <c r="F170" s="103"/>
      <c r="G170" s="104">
        <f>SUM(G163:G169)</f>
        <v>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110">
        <v>65.0</v>
      </c>
      <c r="B171" s="111" t="s">
        <v>118</v>
      </c>
      <c r="C171" s="112"/>
      <c r="D171" s="112"/>
      <c r="E171" s="112"/>
      <c r="F171" s="112"/>
      <c r="G171" s="11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113"/>
      <c r="B172" s="114" t="s">
        <v>119</v>
      </c>
      <c r="C172" s="115">
        <v>1.0</v>
      </c>
      <c r="D172" s="115">
        <v>1.0</v>
      </c>
      <c r="E172" s="116" t="s">
        <v>72</v>
      </c>
      <c r="F172" s="117">
        <v>0.0</v>
      </c>
      <c r="G172" s="118">
        <f t="shared" ref="G172:G173" si="22">C172*D172*F172</f>
        <v>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113"/>
      <c r="B173" s="114" t="s">
        <v>120</v>
      </c>
      <c r="C173" s="115">
        <v>1.0</v>
      </c>
      <c r="D173" s="115">
        <v>1.0</v>
      </c>
      <c r="E173" s="116" t="s">
        <v>72</v>
      </c>
      <c r="F173" s="117">
        <v>0.0</v>
      </c>
      <c r="G173" s="118">
        <f t="shared" si="22"/>
        <v>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105">
        <v>65.0</v>
      </c>
      <c r="B174" s="100" t="s">
        <v>121</v>
      </c>
      <c r="C174" s="101"/>
      <c r="D174" s="102"/>
      <c r="E174" s="102"/>
      <c r="F174" s="103"/>
      <c r="G174" s="119">
        <f>SUM(G172:G173)</f>
        <v>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3.25" customHeight="1">
      <c r="A175" s="107">
        <v>66.0</v>
      </c>
      <c r="B175" s="106" t="s">
        <v>122</v>
      </c>
      <c r="C175" s="35"/>
      <c r="D175" s="35"/>
      <c r="E175" s="35"/>
      <c r="F175" s="35"/>
      <c r="G175" s="3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92"/>
      <c r="B176" s="93"/>
      <c r="C176" s="94">
        <v>1.0</v>
      </c>
      <c r="D176" s="94">
        <v>1.0</v>
      </c>
      <c r="E176" s="95" t="s">
        <v>72</v>
      </c>
      <c r="F176" s="96">
        <v>0.0</v>
      </c>
      <c r="G176" s="97">
        <f t="shared" ref="G176:G179" si="23">C176*D176*F176</f>
        <v>0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92"/>
      <c r="B177" s="93"/>
      <c r="C177" s="94">
        <v>1.0</v>
      </c>
      <c r="D177" s="94">
        <v>1.0</v>
      </c>
      <c r="E177" s="95" t="s">
        <v>72</v>
      </c>
      <c r="F177" s="96">
        <v>0.0</v>
      </c>
      <c r="G177" s="97">
        <f t="shared" si="23"/>
        <v>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92"/>
      <c r="B178" s="93"/>
      <c r="C178" s="94">
        <v>1.0</v>
      </c>
      <c r="D178" s="94">
        <v>1.0</v>
      </c>
      <c r="E178" s="95" t="s">
        <v>72</v>
      </c>
      <c r="F178" s="96">
        <v>0.0</v>
      </c>
      <c r="G178" s="97">
        <f t="shared" si="23"/>
        <v>0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98"/>
      <c r="B179" s="93"/>
      <c r="C179" s="94">
        <v>1.0</v>
      </c>
      <c r="D179" s="94">
        <v>1.0</v>
      </c>
      <c r="E179" s="95" t="s">
        <v>72</v>
      </c>
      <c r="F179" s="96">
        <v>0.0</v>
      </c>
      <c r="G179" s="97">
        <f t="shared" si="23"/>
        <v>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105">
        <v>66.0</v>
      </c>
      <c r="B180" s="100" t="s">
        <v>123</v>
      </c>
      <c r="C180" s="101"/>
      <c r="D180" s="102"/>
      <c r="E180" s="102"/>
      <c r="F180" s="103"/>
      <c r="G180" s="104">
        <f>SUM(G176:G179)</f>
        <v>0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108"/>
      <c r="B181" s="3"/>
      <c r="C181" s="3"/>
      <c r="D181" s="26"/>
      <c r="E181" s="26"/>
      <c r="F181" s="26"/>
      <c r="G181" s="109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43" t="s">
        <v>46</v>
      </c>
      <c r="B182" s="11"/>
      <c r="C182" s="11"/>
      <c r="D182" s="11"/>
      <c r="E182" s="11"/>
      <c r="F182" s="47"/>
      <c r="G182" s="104">
        <f>G180+G170+G161+G153+G147+G174</f>
        <v>0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108"/>
      <c r="B183" s="3"/>
      <c r="C183" s="3"/>
      <c r="D183" s="25"/>
      <c r="E183" s="26"/>
      <c r="F183" s="26"/>
      <c r="G183" s="109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85" t="s">
        <v>15</v>
      </c>
      <c r="B184" s="86" t="s">
        <v>65</v>
      </c>
      <c r="C184" s="87" t="s">
        <v>66</v>
      </c>
      <c r="D184" s="87" t="s">
        <v>67</v>
      </c>
      <c r="E184" s="87" t="s">
        <v>68</v>
      </c>
      <c r="F184" s="88" t="s">
        <v>69</v>
      </c>
      <c r="G184" s="89" t="s">
        <v>70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34.5" customHeight="1">
      <c r="A185" s="107">
        <v>70.0</v>
      </c>
      <c r="B185" s="106" t="s">
        <v>124</v>
      </c>
      <c r="C185" s="35"/>
      <c r="D185" s="35"/>
      <c r="E185" s="35"/>
      <c r="F185" s="35"/>
      <c r="G185" s="3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75" customHeight="1">
      <c r="A186" s="92"/>
      <c r="B186" s="93"/>
      <c r="C186" s="94">
        <v>1.0</v>
      </c>
      <c r="D186" s="94">
        <v>1.0</v>
      </c>
      <c r="E186" s="95" t="s">
        <v>72</v>
      </c>
      <c r="F186" s="96">
        <v>0.0</v>
      </c>
      <c r="G186" s="97">
        <f t="shared" ref="G186:G193" si="24">C186*D186*F186</f>
        <v>0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92"/>
      <c r="B187" s="93"/>
      <c r="C187" s="94">
        <v>1.0</v>
      </c>
      <c r="D187" s="94">
        <v>1.0</v>
      </c>
      <c r="E187" s="95" t="s">
        <v>72</v>
      </c>
      <c r="F187" s="96">
        <v>0.0</v>
      </c>
      <c r="G187" s="97">
        <f t="shared" si="24"/>
        <v>0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92"/>
      <c r="B188" s="93"/>
      <c r="C188" s="94">
        <v>1.0</v>
      </c>
      <c r="D188" s="94">
        <v>1.0</v>
      </c>
      <c r="E188" s="95" t="s">
        <v>72</v>
      </c>
      <c r="F188" s="96">
        <v>0.0</v>
      </c>
      <c r="G188" s="97">
        <f t="shared" si="24"/>
        <v>0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92"/>
      <c r="B189" s="93"/>
      <c r="C189" s="94">
        <v>1.0</v>
      </c>
      <c r="D189" s="94">
        <v>1.0</v>
      </c>
      <c r="E189" s="95" t="s">
        <v>72</v>
      </c>
      <c r="F189" s="96">
        <v>0.0</v>
      </c>
      <c r="G189" s="97">
        <f t="shared" si="24"/>
        <v>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92"/>
      <c r="B190" s="93"/>
      <c r="C190" s="94">
        <v>1.0</v>
      </c>
      <c r="D190" s="94">
        <v>1.0</v>
      </c>
      <c r="E190" s="95" t="s">
        <v>72</v>
      </c>
      <c r="F190" s="96">
        <v>0.0</v>
      </c>
      <c r="G190" s="97">
        <f t="shared" si="24"/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92"/>
      <c r="B191" s="93"/>
      <c r="C191" s="94">
        <v>1.0</v>
      </c>
      <c r="D191" s="94">
        <v>1.0</v>
      </c>
      <c r="E191" s="95" t="s">
        <v>72</v>
      </c>
      <c r="F191" s="96">
        <v>0.0</v>
      </c>
      <c r="G191" s="97">
        <f t="shared" si="24"/>
        <v>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92"/>
      <c r="B192" s="93"/>
      <c r="C192" s="94">
        <v>1.0</v>
      </c>
      <c r="D192" s="94">
        <v>1.0</v>
      </c>
      <c r="E192" s="95" t="s">
        <v>72</v>
      </c>
      <c r="F192" s="96">
        <v>0.0</v>
      </c>
      <c r="G192" s="97">
        <f t="shared" si="24"/>
        <v>0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98"/>
      <c r="B193" s="93"/>
      <c r="C193" s="94">
        <v>1.0</v>
      </c>
      <c r="D193" s="94">
        <v>1.0</v>
      </c>
      <c r="E193" s="95" t="s">
        <v>72</v>
      </c>
      <c r="F193" s="96">
        <v>0.0</v>
      </c>
      <c r="G193" s="97">
        <f t="shared" si="24"/>
        <v>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120">
        <v>70.0</v>
      </c>
      <c r="B194" s="100" t="s">
        <v>125</v>
      </c>
      <c r="C194" s="101"/>
      <c r="D194" s="102"/>
      <c r="E194" s="102"/>
      <c r="F194" s="103"/>
      <c r="G194" s="104">
        <f>SUM(G186:G193)</f>
        <v>0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90">
        <v>71.0</v>
      </c>
      <c r="B195" s="121" t="s">
        <v>126</v>
      </c>
      <c r="C195" s="121"/>
      <c r="D195" s="122"/>
      <c r="E195" s="122"/>
      <c r="F195" s="12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98"/>
      <c r="B196" s="93"/>
      <c r="C196" s="94">
        <v>1.0</v>
      </c>
      <c r="D196" s="94">
        <v>1.0</v>
      </c>
      <c r="E196" s="95" t="s">
        <v>72</v>
      </c>
      <c r="F196" s="96">
        <v>0.0</v>
      </c>
      <c r="G196" s="97">
        <f>C196*D196*F196</f>
        <v>0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123">
        <v>71.0</v>
      </c>
      <c r="B197" s="100" t="s">
        <v>127</v>
      </c>
      <c r="C197" s="101"/>
      <c r="D197" s="102"/>
      <c r="E197" s="102"/>
      <c r="F197" s="103"/>
      <c r="G197" s="104">
        <f>G196</f>
        <v>0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34.5" customHeight="1">
      <c r="A198" s="107">
        <v>72.0</v>
      </c>
      <c r="B198" s="106" t="s">
        <v>128</v>
      </c>
      <c r="C198" s="35"/>
      <c r="D198" s="35"/>
      <c r="E198" s="35"/>
      <c r="F198" s="35"/>
      <c r="G198" s="3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92"/>
      <c r="B199" s="93"/>
      <c r="C199" s="94">
        <v>1.0</v>
      </c>
      <c r="D199" s="94">
        <v>1.0</v>
      </c>
      <c r="E199" s="95" t="s">
        <v>72</v>
      </c>
      <c r="F199" s="96">
        <v>0.0</v>
      </c>
      <c r="G199" s="97">
        <f t="shared" ref="G199:G206" si="25">C199*D199*F199</f>
        <v>0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92"/>
      <c r="B200" s="93"/>
      <c r="C200" s="94">
        <v>1.0</v>
      </c>
      <c r="D200" s="94">
        <v>1.0</v>
      </c>
      <c r="E200" s="95" t="s">
        <v>72</v>
      </c>
      <c r="F200" s="96">
        <v>0.0</v>
      </c>
      <c r="G200" s="97">
        <f t="shared" si="25"/>
        <v>0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92"/>
      <c r="B201" s="93"/>
      <c r="C201" s="94">
        <v>1.0</v>
      </c>
      <c r="D201" s="94">
        <v>1.0</v>
      </c>
      <c r="E201" s="95" t="s">
        <v>72</v>
      </c>
      <c r="F201" s="96">
        <v>0.0</v>
      </c>
      <c r="G201" s="97">
        <f t="shared" si="25"/>
        <v>0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92"/>
      <c r="B202" s="93"/>
      <c r="C202" s="94">
        <v>1.0</v>
      </c>
      <c r="D202" s="94">
        <v>1.0</v>
      </c>
      <c r="E202" s="95" t="s">
        <v>72</v>
      </c>
      <c r="F202" s="96">
        <v>0.0</v>
      </c>
      <c r="G202" s="97">
        <f t="shared" si="25"/>
        <v>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92"/>
      <c r="B203" s="93"/>
      <c r="C203" s="94">
        <v>1.0</v>
      </c>
      <c r="D203" s="94">
        <v>1.0</v>
      </c>
      <c r="E203" s="95" t="s">
        <v>72</v>
      </c>
      <c r="F203" s="96">
        <v>0.0</v>
      </c>
      <c r="G203" s="97">
        <f t="shared" si="25"/>
        <v>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92"/>
      <c r="B204" s="93"/>
      <c r="C204" s="94">
        <v>1.0</v>
      </c>
      <c r="D204" s="94">
        <v>1.0</v>
      </c>
      <c r="E204" s="95" t="s">
        <v>72</v>
      </c>
      <c r="F204" s="96">
        <v>0.0</v>
      </c>
      <c r="G204" s="97">
        <f t="shared" si="25"/>
        <v>0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92"/>
      <c r="B205" s="93"/>
      <c r="C205" s="94">
        <v>1.0</v>
      </c>
      <c r="D205" s="94">
        <v>1.0</v>
      </c>
      <c r="E205" s="95" t="s">
        <v>72</v>
      </c>
      <c r="F205" s="96">
        <v>0.0</v>
      </c>
      <c r="G205" s="97">
        <f t="shared" si="25"/>
        <v>0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75" customHeight="1">
      <c r="A206" s="98"/>
      <c r="B206" s="93"/>
      <c r="C206" s="94">
        <v>1.0</v>
      </c>
      <c r="D206" s="94">
        <v>1.0</v>
      </c>
      <c r="E206" s="95" t="s">
        <v>72</v>
      </c>
      <c r="F206" s="96">
        <v>0.0</v>
      </c>
      <c r="G206" s="97">
        <f t="shared" si="25"/>
        <v>0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105">
        <v>72.0</v>
      </c>
      <c r="B207" s="100" t="s">
        <v>129</v>
      </c>
      <c r="C207" s="101"/>
      <c r="D207" s="102"/>
      <c r="E207" s="102"/>
      <c r="F207" s="103"/>
      <c r="G207" s="104">
        <f>SUM(G199:G206)</f>
        <v>0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108"/>
      <c r="B208" s="3"/>
      <c r="C208" s="3"/>
      <c r="D208" s="25"/>
      <c r="E208" s="26"/>
      <c r="F208" s="26"/>
      <c r="G208" s="109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43" t="s">
        <v>52</v>
      </c>
      <c r="B209" s="11"/>
      <c r="C209" s="11"/>
      <c r="D209" s="11"/>
      <c r="E209" s="11"/>
      <c r="F209" s="47"/>
      <c r="G209" s="104">
        <f>G207+G194+G197</f>
        <v>0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108"/>
      <c r="B210" s="3"/>
      <c r="C210" s="3"/>
      <c r="D210" s="25"/>
      <c r="E210" s="26"/>
      <c r="F210" s="26"/>
      <c r="G210" s="109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105"/>
      <c r="B211" s="100" t="s">
        <v>130</v>
      </c>
      <c r="C211" s="101"/>
      <c r="D211" s="102"/>
      <c r="E211" s="102"/>
      <c r="F211" s="103"/>
      <c r="G211" s="104">
        <f>G182+G137</f>
        <v>0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75" customHeight="1">
      <c r="A212" s="105"/>
      <c r="B212" s="100" t="s">
        <v>131</v>
      </c>
      <c r="C212" s="101"/>
      <c r="D212" s="102"/>
      <c r="E212" s="102"/>
      <c r="F212" s="103"/>
      <c r="G212" s="104">
        <f>G209+G182+G137+G28</f>
        <v>0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108"/>
      <c r="B213" s="3"/>
      <c r="C213" s="3"/>
      <c r="D213" s="25"/>
      <c r="E213" s="26"/>
      <c r="F213" s="26"/>
      <c r="G213" s="109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85" t="s">
        <v>15</v>
      </c>
      <c r="B214" s="124" t="s">
        <v>65</v>
      </c>
      <c r="C214" s="125"/>
      <c r="D214" s="126"/>
      <c r="E214" s="87" t="s">
        <v>132</v>
      </c>
      <c r="F214" s="88" t="s">
        <v>133</v>
      </c>
      <c r="G214" s="89" t="s">
        <v>70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107">
        <v>80.0</v>
      </c>
      <c r="B215" s="106" t="s">
        <v>54</v>
      </c>
      <c r="C215" s="35"/>
      <c r="D215" s="35"/>
      <c r="E215" s="127">
        <v>0.0</v>
      </c>
      <c r="F215" s="96">
        <v>0.0</v>
      </c>
      <c r="G215" s="97">
        <f>F215*E215</f>
        <v>0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105">
        <v>80.0</v>
      </c>
      <c r="B216" s="100" t="s">
        <v>134</v>
      </c>
      <c r="C216" s="101"/>
      <c r="D216" s="102"/>
      <c r="E216" s="102"/>
      <c r="F216" s="103"/>
      <c r="G216" s="104">
        <f t="shared" ref="G216:G217" si="26">G215</f>
        <v>0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43" t="s">
        <v>54</v>
      </c>
      <c r="B217" s="11"/>
      <c r="C217" s="11"/>
      <c r="D217" s="11"/>
      <c r="E217" s="11"/>
      <c r="F217" s="47"/>
      <c r="G217" s="104">
        <f t="shared" si="26"/>
        <v>0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43" t="s">
        <v>56</v>
      </c>
      <c r="B218" s="11"/>
      <c r="C218" s="11"/>
      <c r="D218" s="11"/>
      <c r="E218" s="11"/>
      <c r="F218" s="47"/>
      <c r="G218" s="104">
        <f>G217+G212</f>
        <v>0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25"/>
      <c r="B219" s="3"/>
      <c r="C219" s="3"/>
      <c r="D219" s="26"/>
      <c r="E219" s="26"/>
      <c r="F219" s="26"/>
      <c r="G219" s="12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85" t="s">
        <v>15</v>
      </c>
      <c r="B220" s="86" t="s">
        <v>65</v>
      </c>
      <c r="C220" s="87" t="s">
        <v>66</v>
      </c>
      <c r="D220" s="87" t="s">
        <v>67</v>
      </c>
      <c r="E220" s="87" t="s">
        <v>68</v>
      </c>
      <c r="F220" s="88" t="s">
        <v>69</v>
      </c>
      <c r="G220" s="89" t="s">
        <v>70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107">
        <v>90.0</v>
      </c>
      <c r="B221" s="106" t="s">
        <v>135</v>
      </c>
      <c r="C221" s="35"/>
      <c r="D221" s="35"/>
      <c r="E221" s="35"/>
      <c r="F221" s="35"/>
      <c r="G221" s="3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107"/>
      <c r="B222" s="93"/>
      <c r="C222" s="94">
        <v>1.0</v>
      </c>
      <c r="D222" s="94">
        <v>1.0</v>
      </c>
      <c r="E222" s="95" t="s">
        <v>72</v>
      </c>
      <c r="F222" s="96">
        <v>0.0</v>
      </c>
      <c r="G222" s="97">
        <f t="shared" ref="G222:G228" si="27">C222*D222*F222</f>
        <v>0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75" customHeight="1">
      <c r="A223" s="107"/>
      <c r="B223" s="93"/>
      <c r="C223" s="94">
        <v>1.0</v>
      </c>
      <c r="D223" s="94">
        <v>1.0</v>
      </c>
      <c r="E223" s="95" t="s">
        <v>72</v>
      </c>
      <c r="F223" s="96">
        <v>0.0</v>
      </c>
      <c r="G223" s="97">
        <f t="shared" si="27"/>
        <v>0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107"/>
      <c r="B224" s="93"/>
      <c r="C224" s="94">
        <v>1.0</v>
      </c>
      <c r="D224" s="94">
        <v>1.0</v>
      </c>
      <c r="E224" s="95" t="s">
        <v>72</v>
      </c>
      <c r="F224" s="96">
        <v>0.0</v>
      </c>
      <c r="G224" s="97">
        <f t="shared" si="27"/>
        <v>0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107"/>
      <c r="B225" s="93"/>
      <c r="C225" s="94">
        <v>1.0</v>
      </c>
      <c r="D225" s="94">
        <v>1.0</v>
      </c>
      <c r="E225" s="95" t="s">
        <v>72</v>
      </c>
      <c r="F225" s="96">
        <v>0.0</v>
      </c>
      <c r="G225" s="97">
        <f t="shared" si="27"/>
        <v>0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107"/>
      <c r="B226" s="93"/>
      <c r="C226" s="94">
        <v>1.0</v>
      </c>
      <c r="D226" s="94">
        <v>1.0</v>
      </c>
      <c r="E226" s="95" t="s">
        <v>72</v>
      </c>
      <c r="F226" s="96">
        <v>0.0</v>
      </c>
      <c r="G226" s="97">
        <f t="shared" si="27"/>
        <v>0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107"/>
      <c r="B227" s="93"/>
      <c r="C227" s="94">
        <v>1.0</v>
      </c>
      <c r="D227" s="94">
        <v>1.0</v>
      </c>
      <c r="E227" s="95" t="s">
        <v>72</v>
      </c>
      <c r="F227" s="96">
        <v>0.0</v>
      </c>
      <c r="G227" s="97">
        <f t="shared" si="27"/>
        <v>0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107"/>
      <c r="B228" s="93"/>
      <c r="C228" s="94">
        <v>1.0</v>
      </c>
      <c r="D228" s="94">
        <v>1.0</v>
      </c>
      <c r="E228" s="95" t="s">
        <v>72</v>
      </c>
      <c r="F228" s="96">
        <v>0.0</v>
      </c>
      <c r="G228" s="97">
        <f t="shared" si="27"/>
        <v>0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105">
        <v>90.0</v>
      </c>
      <c r="B229" s="100" t="s">
        <v>136</v>
      </c>
      <c r="C229" s="101"/>
      <c r="D229" s="102"/>
      <c r="E229" s="102"/>
      <c r="F229" s="103"/>
      <c r="G229" s="104">
        <f>SUM(G222:G228)</f>
        <v>0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25"/>
      <c r="B230" s="3"/>
      <c r="C230" s="3"/>
      <c r="D230" s="26"/>
      <c r="E230" s="26"/>
      <c r="F230" s="26"/>
      <c r="G230" s="12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85" t="s">
        <v>15</v>
      </c>
      <c r="B231" s="86" t="s">
        <v>65</v>
      </c>
      <c r="C231" s="87" t="s">
        <v>66</v>
      </c>
      <c r="D231" s="87" t="s">
        <v>67</v>
      </c>
      <c r="E231" s="87" t="s">
        <v>68</v>
      </c>
      <c r="F231" s="88" t="s">
        <v>69</v>
      </c>
      <c r="G231" s="89" t="s">
        <v>70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107">
        <v>91.0</v>
      </c>
      <c r="B232" s="106" t="s">
        <v>137</v>
      </c>
      <c r="C232" s="35"/>
      <c r="D232" s="35"/>
      <c r="E232" s="35"/>
      <c r="F232" s="35"/>
      <c r="G232" s="3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107"/>
      <c r="B233" s="93"/>
      <c r="C233" s="94">
        <v>1.0</v>
      </c>
      <c r="D233" s="94">
        <v>1.0</v>
      </c>
      <c r="E233" s="95" t="s">
        <v>72</v>
      </c>
      <c r="F233" s="96">
        <v>0.0</v>
      </c>
      <c r="G233" s="97">
        <f t="shared" ref="G233:G239" si="28">C233*D233*F233</f>
        <v>0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107"/>
      <c r="B234" s="93"/>
      <c r="C234" s="94">
        <v>1.0</v>
      </c>
      <c r="D234" s="94">
        <v>1.0</v>
      </c>
      <c r="E234" s="95" t="s">
        <v>72</v>
      </c>
      <c r="F234" s="96">
        <v>0.0</v>
      </c>
      <c r="G234" s="97">
        <f t="shared" si="28"/>
        <v>0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107"/>
      <c r="B235" s="93"/>
      <c r="C235" s="94">
        <v>1.0</v>
      </c>
      <c r="D235" s="94">
        <v>1.0</v>
      </c>
      <c r="E235" s="95" t="s">
        <v>72</v>
      </c>
      <c r="F235" s="96">
        <v>0.0</v>
      </c>
      <c r="G235" s="97">
        <f t="shared" si="28"/>
        <v>0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107"/>
      <c r="B236" s="93"/>
      <c r="C236" s="94">
        <v>1.0</v>
      </c>
      <c r="D236" s="94">
        <v>1.0</v>
      </c>
      <c r="E236" s="95" t="s">
        <v>72</v>
      </c>
      <c r="F236" s="96">
        <v>0.0</v>
      </c>
      <c r="G236" s="97">
        <f t="shared" si="28"/>
        <v>0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107"/>
      <c r="B237" s="93"/>
      <c r="C237" s="94">
        <v>1.0</v>
      </c>
      <c r="D237" s="94">
        <v>1.0</v>
      </c>
      <c r="E237" s="95" t="s">
        <v>72</v>
      </c>
      <c r="F237" s="96">
        <v>0.0</v>
      </c>
      <c r="G237" s="97">
        <f t="shared" si="28"/>
        <v>0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107"/>
      <c r="B238" s="93"/>
      <c r="C238" s="94">
        <v>1.0</v>
      </c>
      <c r="D238" s="94">
        <v>1.0</v>
      </c>
      <c r="E238" s="95" t="s">
        <v>72</v>
      </c>
      <c r="F238" s="96">
        <v>0.0</v>
      </c>
      <c r="G238" s="97">
        <f t="shared" si="28"/>
        <v>0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107"/>
      <c r="B239" s="93"/>
      <c r="C239" s="94">
        <v>1.0</v>
      </c>
      <c r="D239" s="94">
        <v>1.0</v>
      </c>
      <c r="E239" s="95" t="s">
        <v>72</v>
      </c>
      <c r="F239" s="96">
        <v>0.0</v>
      </c>
      <c r="G239" s="97">
        <f t="shared" si="28"/>
        <v>0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105">
        <v>91.0</v>
      </c>
      <c r="B240" s="100" t="s">
        <v>138</v>
      </c>
      <c r="C240" s="101"/>
      <c r="D240" s="102"/>
      <c r="E240" s="102"/>
      <c r="F240" s="103"/>
      <c r="G240" s="104">
        <f>SUM(G233:G239)</f>
        <v>0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25"/>
      <c r="B241" s="3"/>
      <c r="C241" s="3"/>
      <c r="D241" s="26"/>
      <c r="E241" s="26"/>
      <c r="F241" s="26"/>
      <c r="G241" s="12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43" t="s">
        <v>60</v>
      </c>
      <c r="B242" s="11"/>
      <c r="C242" s="11"/>
      <c r="D242" s="11"/>
      <c r="E242" s="11"/>
      <c r="F242" s="47"/>
      <c r="G242" s="104">
        <f>G240+G229</f>
        <v>0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25"/>
      <c r="B243" s="3"/>
      <c r="C243" s="3"/>
      <c r="D243" s="26"/>
      <c r="E243" s="26"/>
      <c r="F243" s="26"/>
      <c r="G243" s="12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43" t="s">
        <v>139</v>
      </c>
      <c r="B244" s="11"/>
      <c r="C244" s="11"/>
      <c r="D244" s="11"/>
      <c r="E244" s="11"/>
      <c r="F244" s="47"/>
      <c r="G244" s="104">
        <f>G242+G218</f>
        <v>0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26"/>
      <c r="E245" s="26"/>
      <c r="F245" s="26"/>
      <c r="G245" s="2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26"/>
      <c r="E246" s="26"/>
      <c r="F246" s="26"/>
      <c r="G246" s="2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26"/>
      <c r="E247" s="26"/>
      <c r="F247" s="26"/>
      <c r="G247" s="2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26"/>
      <c r="E248" s="26"/>
      <c r="F248" s="26"/>
      <c r="G248" s="2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26"/>
      <c r="E249" s="26"/>
      <c r="F249" s="26"/>
      <c r="G249" s="2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26"/>
      <c r="E250" s="26"/>
      <c r="F250" s="26"/>
      <c r="G250" s="2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26"/>
      <c r="E251" s="26"/>
      <c r="F251" s="26"/>
      <c r="G251" s="2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26"/>
      <c r="E252" s="26"/>
      <c r="F252" s="26"/>
      <c r="G252" s="2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26"/>
      <c r="E253" s="26"/>
      <c r="F253" s="26"/>
      <c r="G253" s="2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26"/>
      <c r="E254" s="26"/>
      <c r="F254" s="26"/>
      <c r="G254" s="2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26"/>
      <c r="E255" s="26"/>
      <c r="F255" s="26"/>
      <c r="G255" s="2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26"/>
      <c r="E256" s="26"/>
      <c r="F256" s="26"/>
      <c r="G256" s="2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26"/>
      <c r="E257" s="26"/>
      <c r="F257" s="26"/>
      <c r="G257" s="2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26"/>
      <c r="E258" s="26"/>
      <c r="F258" s="26"/>
      <c r="G258" s="2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26"/>
      <c r="E259" s="26"/>
      <c r="F259" s="26"/>
      <c r="G259" s="2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26"/>
      <c r="E260" s="26"/>
      <c r="F260" s="26"/>
      <c r="G260" s="2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26"/>
      <c r="E261" s="26"/>
      <c r="F261" s="26"/>
      <c r="G261" s="2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26"/>
      <c r="E262" s="26"/>
      <c r="F262" s="26"/>
      <c r="G262" s="2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26"/>
      <c r="E263" s="26"/>
      <c r="F263" s="26"/>
      <c r="G263" s="2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26"/>
      <c r="E264" s="26"/>
      <c r="F264" s="26"/>
      <c r="G264" s="2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26"/>
      <c r="E265" s="26"/>
      <c r="F265" s="26"/>
      <c r="G265" s="2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26"/>
      <c r="E266" s="26"/>
      <c r="F266" s="26"/>
      <c r="G266" s="2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26"/>
      <c r="E267" s="26"/>
      <c r="F267" s="26"/>
      <c r="G267" s="2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26"/>
      <c r="E268" s="26"/>
      <c r="F268" s="26"/>
      <c r="G268" s="2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26"/>
      <c r="E269" s="26"/>
      <c r="F269" s="26"/>
      <c r="G269" s="2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26"/>
      <c r="E270" s="26"/>
      <c r="F270" s="26"/>
      <c r="G270" s="2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26"/>
      <c r="E271" s="26"/>
      <c r="F271" s="26"/>
      <c r="G271" s="2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26"/>
      <c r="E272" s="26"/>
      <c r="F272" s="26"/>
      <c r="G272" s="2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26"/>
      <c r="E273" s="26"/>
      <c r="F273" s="26"/>
      <c r="G273" s="2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26"/>
      <c r="E274" s="26"/>
      <c r="F274" s="26"/>
      <c r="G274" s="2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26"/>
      <c r="E275" s="26"/>
      <c r="F275" s="26"/>
      <c r="G275" s="2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26"/>
      <c r="E276" s="26"/>
      <c r="F276" s="26"/>
      <c r="G276" s="2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26"/>
      <c r="E277" s="26"/>
      <c r="F277" s="26"/>
      <c r="G277" s="2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26"/>
      <c r="E278" s="26"/>
      <c r="F278" s="26"/>
      <c r="G278" s="2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26"/>
      <c r="E279" s="26"/>
      <c r="F279" s="26"/>
      <c r="G279" s="2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26"/>
      <c r="E280" s="26"/>
      <c r="F280" s="26"/>
      <c r="G280" s="2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26"/>
      <c r="E281" s="26"/>
      <c r="F281" s="26"/>
      <c r="G281" s="2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26"/>
      <c r="E282" s="26"/>
      <c r="F282" s="26"/>
      <c r="G282" s="2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26"/>
      <c r="E283" s="26"/>
      <c r="F283" s="26"/>
      <c r="G283" s="2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26"/>
      <c r="E284" s="26"/>
      <c r="F284" s="26"/>
      <c r="G284" s="2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26"/>
      <c r="E285" s="26"/>
      <c r="F285" s="26"/>
      <c r="G285" s="2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26"/>
      <c r="E286" s="26"/>
      <c r="F286" s="26"/>
      <c r="G286" s="2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26"/>
      <c r="E287" s="26"/>
      <c r="F287" s="26"/>
      <c r="G287" s="2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26"/>
      <c r="E288" s="26"/>
      <c r="F288" s="26"/>
      <c r="G288" s="2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26"/>
      <c r="E289" s="26"/>
      <c r="F289" s="26"/>
      <c r="G289" s="2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26"/>
      <c r="E290" s="26"/>
      <c r="F290" s="26"/>
      <c r="G290" s="2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26"/>
      <c r="E291" s="26" t="s">
        <v>72</v>
      </c>
      <c r="F291" s="26"/>
      <c r="G291" s="2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26"/>
      <c r="E292" s="26" t="s">
        <v>140</v>
      </c>
      <c r="F292" s="26"/>
      <c r="G292" s="2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26"/>
      <c r="E293" s="26" t="s">
        <v>141</v>
      </c>
      <c r="F293" s="26"/>
      <c r="G293" s="2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26"/>
      <c r="E294" s="26" t="s">
        <v>142</v>
      </c>
      <c r="F294" s="26"/>
      <c r="G294" s="2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26"/>
      <c r="E295" s="26" t="s">
        <v>143</v>
      </c>
      <c r="F295" s="26"/>
      <c r="G295" s="2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26"/>
      <c r="E296" s="26" t="s">
        <v>144</v>
      </c>
      <c r="F296" s="26"/>
      <c r="G296" s="2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26"/>
      <c r="E297" s="26" t="s">
        <v>145</v>
      </c>
      <c r="F297" s="26"/>
      <c r="G297" s="2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26"/>
      <c r="E298" s="26" t="s">
        <v>146</v>
      </c>
      <c r="F298" s="26"/>
      <c r="G298" s="2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26"/>
      <c r="E299" s="26" t="s">
        <v>147</v>
      </c>
      <c r="F299" s="26"/>
      <c r="G299" s="2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26"/>
      <c r="E300" s="26"/>
      <c r="F300" s="26"/>
      <c r="G300" s="2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26"/>
      <c r="E301" s="26"/>
      <c r="F301" s="26"/>
      <c r="G301" s="2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26"/>
      <c r="E302" s="26"/>
      <c r="F302" s="26"/>
      <c r="G302" s="2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26"/>
      <c r="E303" s="26"/>
      <c r="F303" s="26"/>
      <c r="G303" s="2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26"/>
      <c r="E304" s="26"/>
      <c r="F304" s="26"/>
      <c r="G304" s="2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26"/>
      <c r="E305" s="26"/>
      <c r="F305" s="26"/>
      <c r="G305" s="2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26"/>
      <c r="E306" s="26"/>
      <c r="F306" s="26"/>
      <c r="G306" s="2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26"/>
      <c r="E307" s="26"/>
      <c r="F307" s="26"/>
      <c r="G307" s="2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26"/>
      <c r="E308" s="26"/>
      <c r="F308" s="26"/>
      <c r="G308" s="2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26"/>
      <c r="E309" s="26"/>
      <c r="F309" s="26"/>
      <c r="G309" s="2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26"/>
      <c r="E310" s="26"/>
      <c r="F310" s="26"/>
      <c r="G310" s="2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26"/>
      <c r="E311" s="26"/>
      <c r="F311" s="26"/>
      <c r="G311" s="2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26"/>
      <c r="E312" s="26"/>
      <c r="F312" s="26"/>
      <c r="G312" s="2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26"/>
      <c r="E313" s="26"/>
      <c r="F313" s="26"/>
      <c r="G313" s="2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26"/>
      <c r="E314" s="26"/>
      <c r="F314" s="26"/>
      <c r="G314" s="2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26"/>
      <c r="E315" s="26"/>
      <c r="F315" s="26"/>
      <c r="G315" s="2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26"/>
      <c r="E316" s="26"/>
      <c r="F316" s="26"/>
      <c r="G316" s="2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26"/>
      <c r="E317" s="26"/>
      <c r="F317" s="26"/>
      <c r="G317" s="2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26"/>
      <c r="E318" s="26"/>
      <c r="F318" s="26"/>
      <c r="G318" s="2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26"/>
      <c r="E319" s="26"/>
      <c r="F319" s="26"/>
      <c r="G319" s="2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26"/>
      <c r="E320" s="26"/>
      <c r="F320" s="26"/>
      <c r="G320" s="2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26"/>
      <c r="E321" s="26"/>
      <c r="F321" s="26"/>
      <c r="G321" s="2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26"/>
      <c r="E322" s="26"/>
      <c r="F322" s="26"/>
      <c r="G322" s="2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26"/>
      <c r="E323" s="26"/>
      <c r="F323" s="26"/>
      <c r="G323" s="2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26"/>
      <c r="E324" s="26"/>
      <c r="F324" s="26"/>
      <c r="G324" s="2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26"/>
      <c r="E325" s="26"/>
      <c r="F325" s="26"/>
      <c r="G325" s="2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26"/>
      <c r="E326" s="26"/>
      <c r="F326" s="26"/>
      <c r="G326" s="2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26"/>
      <c r="E327" s="26"/>
      <c r="F327" s="26"/>
      <c r="G327" s="2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26"/>
      <c r="E328" s="26"/>
      <c r="F328" s="26"/>
      <c r="G328" s="2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26"/>
      <c r="E329" s="26"/>
      <c r="F329" s="26"/>
      <c r="G329" s="2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26"/>
      <c r="E330" s="26"/>
      <c r="F330" s="26"/>
      <c r="G330" s="2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26"/>
      <c r="E331" s="26"/>
      <c r="F331" s="26"/>
      <c r="G331" s="2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26"/>
      <c r="E332" s="26"/>
      <c r="F332" s="26"/>
      <c r="G332" s="2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26"/>
      <c r="E333" s="26"/>
      <c r="F333" s="26"/>
      <c r="G333" s="2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26"/>
      <c r="E334" s="26"/>
      <c r="F334" s="26"/>
      <c r="G334" s="2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26"/>
      <c r="E335" s="26"/>
      <c r="F335" s="26"/>
      <c r="G335" s="2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26"/>
      <c r="E336" s="26"/>
      <c r="F336" s="26"/>
      <c r="G336" s="2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26"/>
      <c r="E337" s="26"/>
      <c r="F337" s="26"/>
      <c r="G337" s="2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26"/>
      <c r="E338" s="26"/>
      <c r="F338" s="26"/>
      <c r="G338" s="2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26"/>
      <c r="E339" s="26"/>
      <c r="F339" s="26"/>
      <c r="G339" s="2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26"/>
      <c r="E340" s="26"/>
      <c r="F340" s="26"/>
      <c r="G340" s="2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26"/>
      <c r="E341" s="26"/>
      <c r="F341" s="26"/>
      <c r="G341" s="2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26"/>
      <c r="E342" s="26"/>
      <c r="F342" s="26"/>
      <c r="G342" s="2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26"/>
      <c r="E343" s="26"/>
      <c r="F343" s="26"/>
      <c r="G343" s="2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26"/>
      <c r="E344" s="26"/>
      <c r="F344" s="26"/>
      <c r="G344" s="2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26"/>
      <c r="E345" s="26"/>
      <c r="F345" s="26"/>
      <c r="G345" s="2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26"/>
      <c r="E346" s="26"/>
      <c r="F346" s="26"/>
      <c r="G346" s="2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26"/>
      <c r="E347" s="26"/>
      <c r="F347" s="26"/>
      <c r="G347" s="2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26"/>
      <c r="E348" s="26"/>
      <c r="F348" s="26"/>
      <c r="G348" s="2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26"/>
      <c r="E349" s="26"/>
      <c r="F349" s="26"/>
      <c r="G349" s="2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26"/>
      <c r="E350" s="26"/>
      <c r="F350" s="26"/>
      <c r="G350" s="2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26"/>
      <c r="E351" s="26"/>
      <c r="F351" s="26"/>
      <c r="G351" s="2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26"/>
      <c r="E352" s="26"/>
      <c r="F352" s="26"/>
      <c r="G352" s="2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26"/>
      <c r="E353" s="26"/>
      <c r="F353" s="26"/>
      <c r="G353" s="2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26"/>
      <c r="E354" s="26"/>
      <c r="F354" s="26"/>
      <c r="G354" s="2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26"/>
      <c r="E355" s="26"/>
      <c r="F355" s="26"/>
      <c r="G355" s="2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26"/>
      <c r="E356" s="26"/>
      <c r="F356" s="26"/>
      <c r="G356" s="2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26"/>
      <c r="E357" s="26"/>
      <c r="F357" s="26"/>
      <c r="G357" s="2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26"/>
      <c r="E358" s="26"/>
      <c r="F358" s="26"/>
      <c r="G358" s="2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26"/>
      <c r="E359" s="26"/>
      <c r="F359" s="26"/>
      <c r="G359" s="2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26"/>
      <c r="E360" s="26"/>
      <c r="F360" s="26"/>
      <c r="G360" s="2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26"/>
      <c r="E361" s="26"/>
      <c r="F361" s="26"/>
      <c r="G361" s="2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26"/>
      <c r="E362" s="26"/>
      <c r="F362" s="26"/>
      <c r="G362" s="2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26"/>
      <c r="E363" s="26"/>
      <c r="F363" s="26"/>
      <c r="G363" s="2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26"/>
      <c r="E364" s="26"/>
      <c r="F364" s="26"/>
      <c r="G364" s="2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129"/>
      <c r="E365" s="26"/>
      <c r="F365" s="26"/>
      <c r="G365" s="2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129"/>
      <c r="E366" s="26"/>
      <c r="F366" s="26"/>
      <c r="G366" s="2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129"/>
      <c r="E367" s="26"/>
      <c r="F367" s="26"/>
      <c r="G367" s="2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129"/>
      <c r="E368" s="26"/>
      <c r="F368" s="26"/>
      <c r="G368" s="2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129"/>
      <c r="E369" s="26"/>
      <c r="F369" s="26"/>
      <c r="G369" s="2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129"/>
      <c r="E370" s="26"/>
      <c r="F370" s="26"/>
      <c r="G370" s="2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129"/>
      <c r="E371" s="26"/>
      <c r="F371" s="26"/>
      <c r="G371" s="2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129"/>
      <c r="E372" s="26"/>
      <c r="F372" s="26"/>
      <c r="G372" s="2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129"/>
      <c r="E373" s="26"/>
      <c r="F373" s="26"/>
      <c r="G373" s="2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129"/>
      <c r="E374" s="26"/>
      <c r="F374" s="26"/>
      <c r="G374" s="2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129"/>
      <c r="E375" s="26"/>
      <c r="F375" s="26"/>
      <c r="G375" s="2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129"/>
      <c r="E376" s="26"/>
      <c r="F376" s="26"/>
      <c r="G376" s="2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129"/>
      <c r="E377" s="26"/>
      <c r="F377" s="26"/>
      <c r="G377" s="2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129"/>
      <c r="E378" s="26"/>
      <c r="F378" s="26"/>
      <c r="G378" s="2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129"/>
      <c r="E379" s="26"/>
      <c r="F379" s="26"/>
      <c r="G379" s="2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129"/>
      <c r="E380" s="26"/>
      <c r="F380" s="26"/>
      <c r="G380" s="2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129"/>
      <c r="E381" s="26"/>
      <c r="F381" s="26"/>
      <c r="G381" s="2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129"/>
      <c r="E382" s="26"/>
      <c r="F382" s="26"/>
      <c r="G382" s="2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129"/>
      <c r="E383" s="26"/>
      <c r="F383" s="26"/>
      <c r="G383" s="2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129"/>
      <c r="E384" s="26"/>
      <c r="F384" s="26"/>
      <c r="G384" s="2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129"/>
      <c r="E385" s="26"/>
      <c r="F385" s="26"/>
      <c r="G385" s="2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129"/>
      <c r="E386" s="26"/>
      <c r="F386" s="26"/>
      <c r="G386" s="2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129"/>
      <c r="E387" s="26"/>
      <c r="F387" s="26"/>
      <c r="G387" s="2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129"/>
      <c r="E388" s="26"/>
      <c r="F388" s="26"/>
      <c r="G388" s="2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129"/>
      <c r="E389" s="26"/>
      <c r="F389" s="26"/>
      <c r="G389" s="2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129"/>
      <c r="E390" s="26"/>
      <c r="F390" s="26"/>
      <c r="G390" s="2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129"/>
      <c r="E391" s="26"/>
      <c r="F391" s="26"/>
      <c r="G391" s="2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129"/>
      <c r="E392" s="26"/>
      <c r="F392" s="26"/>
      <c r="G392" s="2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129"/>
      <c r="E393" s="26"/>
      <c r="F393" s="26"/>
      <c r="G393" s="2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129"/>
      <c r="E394" s="26"/>
      <c r="F394" s="26"/>
      <c r="G394" s="2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129"/>
      <c r="E395" s="26"/>
      <c r="F395" s="26"/>
      <c r="G395" s="2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129"/>
      <c r="E396" s="26"/>
      <c r="F396" s="26"/>
      <c r="G396" s="2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129"/>
      <c r="E397" s="26"/>
      <c r="F397" s="26"/>
      <c r="G397" s="2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129"/>
      <c r="E398" s="26"/>
      <c r="F398" s="26"/>
      <c r="G398" s="2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129"/>
      <c r="E399" s="26"/>
      <c r="F399" s="26"/>
      <c r="G399" s="2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129"/>
      <c r="E400" s="26"/>
      <c r="F400" s="26"/>
      <c r="G400" s="2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129"/>
      <c r="E401" s="26"/>
      <c r="F401" s="26"/>
      <c r="G401" s="2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129"/>
      <c r="E402" s="26"/>
      <c r="F402" s="26"/>
      <c r="G402" s="2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129"/>
      <c r="E403" s="26"/>
      <c r="F403" s="26"/>
      <c r="G403" s="2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129"/>
      <c r="E404" s="26"/>
      <c r="F404" s="26"/>
      <c r="G404" s="2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129"/>
      <c r="E405" s="26"/>
      <c r="F405" s="26"/>
      <c r="G405" s="2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129"/>
      <c r="E406" s="26"/>
      <c r="F406" s="26"/>
      <c r="G406" s="2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129"/>
      <c r="E407" s="26"/>
      <c r="F407" s="26"/>
      <c r="G407" s="2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129"/>
      <c r="E408" s="26"/>
      <c r="F408" s="26"/>
      <c r="G408" s="2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129"/>
      <c r="E409" s="26"/>
      <c r="F409" s="26"/>
      <c r="G409" s="2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129"/>
      <c r="E410" s="26"/>
      <c r="F410" s="26"/>
      <c r="G410" s="2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129"/>
      <c r="E411" s="26"/>
      <c r="F411" s="26"/>
      <c r="G411" s="2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129"/>
      <c r="E412" s="26"/>
      <c r="F412" s="26"/>
      <c r="G412" s="2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129"/>
      <c r="E413" s="26"/>
      <c r="F413" s="26"/>
      <c r="G413" s="2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129"/>
      <c r="E414" s="26"/>
      <c r="F414" s="26"/>
      <c r="G414" s="2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129"/>
      <c r="E415" s="26"/>
      <c r="F415" s="26"/>
      <c r="G415" s="2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129"/>
      <c r="E416" s="26"/>
      <c r="F416" s="26"/>
      <c r="G416" s="2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129"/>
      <c r="E417" s="26"/>
      <c r="F417" s="26"/>
      <c r="G417" s="2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129"/>
      <c r="E418" s="26"/>
      <c r="F418" s="26"/>
      <c r="G418" s="2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129"/>
      <c r="E419" s="26"/>
      <c r="F419" s="26"/>
      <c r="G419" s="2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129"/>
      <c r="E420" s="26"/>
      <c r="F420" s="26"/>
      <c r="G420" s="2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129"/>
      <c r="E421" s="26"/>
      <c r="F421" s="26"/>
      <c r="G421" s="2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129"/>
      <c r="E422" s="26"/>
      <c r="F422" s="26"/>
      <c r="G422" s="2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129"/>
      <c r="E423" s="26"/>
      <c r="F423" s="26"/>
      <c r="G423" s="2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129"/>
      <c r="E424" s="26"/>
      <c r="F424" s="26"/>
      <c r="G424" s="2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129"/>
      <c r="E425" s="26"/>
      <c r="F425" s="26"/>
      <c r="G425" s="2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129"/>
      <c r="E426" s="26"/>
      <c r="F426" s="26"/>
      <c r="G426" s="2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129"/>
      <c r="E427" s="26"/>
      <c r="F427" s="26"/>
      <c r="G427" s="2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129"/>
      <c r="E428" s="26"/>
      <c r="F428" s="26"/>
      <c r="G428" s="2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129"/>
      <c r="E429" s="26"/>
      <c r="F429" s="26"/>
      <c r="G429" s="2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129"/>
      <c r="E430" s="26"/>
      <c r="F430" s="26"/>
      <c r="G430" s="2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129"/>
      <c r="E431" s="26"/>
      <c r="F431" s="26"/>
      <c r="G431" s="2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129"/>
      <c r="E432" s="26"/>
      <c r="F432" s="26"/>
      <c r="G432" s="2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129"/>
      <c r="E433" s="26"/>
      <c r="F433" s="26"/>
      <c r="G433" s="2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129"/>
      <c r="E434" s="26"/>
      <c r="F434" s="26"/>
      <c r="G434" s="2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129"/>
      <c r="E435" s="26"/>
      <c r="F435" s="26"/>
      <c r="G435" s="2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129"/>
      <c r="E436" s="26"/>
      <c r="F436" s="26"/>
      <c r="G436" s="2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129"/>
      <c r="E437" s="26"/>
      <c r="F437" s="26"/>
      <c r="G437" s="2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129"/>
      <c r="E438" s="26"/>
      <c r="F438" s="26"/>
      <c r="G438" s="2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129"/>
      <c r="E439" s="26"/>
      <c r="F439" s="26"/>
      <c r="G439" s="2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129"/>
      <c r="E440" s="26"/>
      <c r="F440" s="26"/>
      <c r="G440" s="2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129"/>
      <c r="E441" s="26"/>
      <c r="F441" s="26"/>
      <c r="G441" s="2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129"/>
      <c r="E442" s="26"/>
      <c r="F442" s="26"/>
      <c r="G442" s="2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129"/>
      <c r="E443" s="26"/>
      <c r="F443" s="26"/>
      <c r="G443" s="2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129"/>
      <c r="E444" s="26"/>
      <c r="F444" s="26"/>
      <c r="G444" s="2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129"/>
      <c r="E445" s="26"/>
      <c r="F445" s="26"/>
      <c r="G445" s="2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129"/>
      <c r="E446" s="26"/>
      <c r="F446" s="26"/>
      <c r="G446" s="2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129"/>
      <c r="E447" s="26"/>
      <c r="F447" s="26"/>
      <c r="G447" s="2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129"/>
      <c r="E448" s="26"/>
      <c r="F448" s="26"/>
      <c r="G448" s="2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129"/>
      <c r="E449" s="26"/>
      <c r="F449" s="26"/>
      <c r="G449" s="2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129"/>
      <c r="E450" s="26"/>
      <c r="F450" s="26"/>
      <c r="G450" s="2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129"/>
      <c r="E451" s="26"/>
      <c r="F451" s="26"/>
      <c r="G451" s="2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129"/>
      <c r="E452" s="26"/>
      <c r="F452" s="26"/>
      <c r="G452" s="2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129"/>
      <c r="E453" s="26"/>
      <c r="F453" s="26"/>
      <c r="G453" s="2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129"/>
      <c r="E454" s="26"/>
      <c r="F454" s="26"/>
      <c r="G454" s="2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129"/>
      <c r="E455" s="26"/>
      <c r="F455" s="26"/>
      <c r="G455" s="2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129"/>
      <c r="E456" s="26"/>
      <c r="F456" s="26"/>
      <c r="G456" s="2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129"/>
      <c r="E457" s="26"/>
      <c r="F457" s="26"/>
      <c r="G457" s="2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129"/>
      <c r="E458" s="26"/>
      <c r="F458" s="26"/>
      <c r="G458" s="2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129"/>
      <c r="E459" s="26"/>
      <c r="F459" s="26"/>
      <c r="G459" s="2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129"/>
      <c r="E460" s="26"/>
      <c r="F460" s="26"/>
      <c r="G460" s="2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129"/>
      <c r="E461" s="26"/>
      <c r="F461" s="26"/>
      <c r="G461" s="2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129"/>
      <c r="E462" s="26"/>
      <c r="F462" s="26"/>
      <c r="G462" s="2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129"/>
      <c r="E463" s="26"/>
      <c r="F463" s="26"/>
      <c r="G463" s="2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129"/>
      <c r="E464" s="26"/>
      <c r="F464" s="26"/>
      <c r="G464" s="2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129"/>
      <c r="E465" s="26"/>
      <c r="F465" s="26"/>
      <c r="G465" s="2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129"/>
      <c r="E466" s="26"/>
      <c r="F466" s="26"/>
      <c r="G466" s="2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129"/>
      <c r="E467" s="26"/>
      <c r="F467" s="26"/>
      <c r="G467" s="2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129"/>
      <c r="E468" s="26"/>
      <c r="F468" s="26"/>
      <c r="G468" s="2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129"/>
      <c r="E469" s="26"/>
      <c r="F469" s="26"/>
      <c r="G469" s="2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129"/>
      <c r="E470" s="26"/>
      <c r="F470" s="26"/>
      <c r="G470" s="2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129"/>
      <c r="E471" s="26"/>
      <c r="F471" s="26"/>
      <c r="G471" s="2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129"/>
      <c r="E472" s="26"/>
      <c r="F472" s="26"/>
      <c r="G472" s="2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129"/>
      <c r="E473" s="26"/>
      <c r="F473" s="26"/>
      <c r="G473" s="2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129"/>
      <c r="E474" s="26"/>
      <c r="F474" s="26"/>
      <c r="G474" s="2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129"/>
      <c r="E475" s="26"/>
      <c r="F475" s="26"/>
      <c r="G475" s="2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129"/>
      <c r="E476" s="26"/>
      <c r="F476" s="26"/>
      <c r="G476" s="2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129"/>
      <c r="E477" s="26"/>
      <c r="F477" s="26"/>
      <c r="G477" s="2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129"/>
      <c r="E478" s="26"/>
      <c r="F478" s="26"/>
      <c r="G478" s="2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129"/>
      <c r="E479" s="26"/>
      <c r="F479" s="26"/>
      <c r="G479" s="2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129"/>
      <c r="E480" s="26"/>
      <c r="F480" s="26"/>
      <c r="G480" s="2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129"/>
      <c r="E481" s="26"/>
      <c r="F481" s="26"/>
      <c r="G481" s="2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129"/>
      <c r="E482" s="26"/>
      <c r="F482" s="26"/>
      <c r="G482" s="2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129"/>
      <c r="E483" s="26"/>
      <c r="F483" s="26"/>
      <c r="G483" s="2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129"/>
      <c r="E484" s="26"/>
      <c r="F484" s="26"/>
      <c r="G484" s="2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129"/>
      <c r="E485" s="26"/>
      <c r="F485" s="26"/>
      <c r="G485" s="2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129"/>
      <c r="E486" s="26"/>
      <c r="F486" s="26"/>
      <c r="G486" s="2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129"/>
      <c r="E487" s="26"/>
      <c r="F487" s="26"/>
      <c r="G487" s="2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129"/>
      <c r="E488" s="26"/>
      <c r="F488" s="26"/>
      <c r="G488" s="2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129"/>
      <c r="E489" s="26"/>
      <c r="F489" s="26"/>
      <c r="G489" s="2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129"/>
      <c r="E490" s="26"/>
      <c r="F490" s="26"/>
      <c r="G490" s="2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129"/>
      <c r="E491" s="26"/>
      <c r="F491" s="26"/>
      <c r="G491" s="2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129"/>
      <c r="E492" s="26"/>
      <c r="F492" s="26"/>
      <c r="G492" s="2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129"/>
      <c r="E493" s="26"/>
      <c r="F493" s="26"/>
      <c r="G493" s="2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129"/>
      <c r="E494" s="26"/>
      <c r="F494" s="26"/>
      <c r="G494" s="2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129"/>
      <c r="E495" s="26"/>
      <c r="F495" s="26"/>
      <c r="G495" s="2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129"/>
      <c r="E496" s="26"/>
      <c r="F496" s="26"/>
      <c r="G496" s="2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129"/>
      <c r="E497" s="26"/>
      <c r="F497" s="26"/>
      <c r="G497" s="2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129"/>
      <c r="E498" s="26"/>
      <c r="F498" s="26"/>
      <c r="G498" s="2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129"/>
      <c r="E499" s="26"/>
      <c r="F499" s="26"/>
      <c r="G499" s="2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17:F217"/>
    <mergeCell ref="A218:F218"/>
    <mergeCell ref="A242:F242"/>
    <mergeCell ref="A244:F244"/>
    <mergeCell ref="F1:G1"/>
    <mergeCell ref="F2:G2"/>
    <mergeCell ref="F3:G3"/>
    <mergeCell ref="A28:F28"/>
    <mergeCell ref="A137:F137"/>
    <mergeCell ref="A182:F182"/>
    <mergeCell ref="A209:F209"/>
  </mergeCells>
  <dataValidations>
    <dataValidation type="list" allowBlank="1" showInputMessage="1" prompt=" - " sqref="E8:E9 E12:E15 E18:E20 E23:E25 E32:E39 E42:E49 E52:E61 E64:E67 E70:E76 E79:E82 E85:E91 E94:E97 E100:E105 E108:E113 E116:E119 E122:E126 E129:E134 E141:E146 E176:E179 E186:E193 E196 E199:E206 E222:E228 E233:E239">
      <formula1>$E$291:$E$296</formula1>
    </dataValidation>
    <dataValidation type="list" allowBlank="1" showInputMessage="1" prompt=" - " sqref="E149:E152 E155:E160 E163:E169 E172:E173">
      <formula1>$E$291:$E$299</formula1>
    </dataValidation>
  </dataValidations>
  <printOptions/>
  <pageMargins bottom="0.75" footer="0.0" header="0.0" left="0.7" right="0.7" top="0.75"/>
  <pageSetup orientation="landscape"/>
  <headerFooter>
    <oddHeader>&amp;C&amp;A </oddHeader>
    <oddFooter>&amp;LTFC0216&amp;RPage &amp;P of </oddFooter>
  </headerFooter>
  <drawing r:id="rId1"/>
</worksheet>
</file>